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21720" windowHeight="1221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list'!$F$5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'Položky'!$A$1:$G$21</definedName>
    <definedName name="_xlnm.Print_Area" localSheetId="1">'Rekapitulace'!$A$1:$I$15</definedName>
    <definedName name="PocetMJ">'Krycí list'!$G$8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<sst xmlns="http://schemas.openxmlformats.org/spreadsheetml/2006/main" count="139" uniqueCount="106">
  <si>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</si>
  <si>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</si>
  <si>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</si>
  <si>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</si>
  <si>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</si>
  <si>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</si>
  <si>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</si>
  <si>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</si>
  <si>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</si>
  <si>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</si>
  <si>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</si>
  <si>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</si>
  <si>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</si>
  <si>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</si>
  <si>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</si>
  <si>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</si>
  <si>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</si>
  <si>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</si>
  <si>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</si>
  <si>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</si>
  <si>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</si>
  <si>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</si>
  <si>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</si>
  <si>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</si>
  <si>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</si>
  <si>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</si>
  <si>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</si>
  <si>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</si>
  <si>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</si>
  <si>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</si>
  <si>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</si>
  <si>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</si>
  <si>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</si>
  <si>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</si>
  <si>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</si>
  <si>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</si>
  <si>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</si>
  <si>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</si>
  <si>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</si>
  <si>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</si>
  <si>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</si>
  <si>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</si>
  <si>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</si>
  <si>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</si>
  <si>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</si>
  <si>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</si>
  <si>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</si>
  <si>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</si>
  <si>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</si>
  <si>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</si>
  <si>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</si>
  <si>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</si>
  <si>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</si>
  <si>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</si>
  <si>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</si>
  <si>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</si>
  <si>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</si>
  <si>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</si>
  <si>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</si>
  <si>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</si>
  <si>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</si>
  <si>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</si>
  <si>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</si>
  <si>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</si>
  <si>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</si>
  <si>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</si>
  <si>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</si>
  <si>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</si>
  <si>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</si>
  <si>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8121</t>
  </si>
  <si>
    <t>DOKONČENÍ REKONSTROKCE SYNAGOGY ČKYNĚ</t>
  </si>
  <si>
    <t>05</t>
  </si>
  <si>
    <t>KANALIZAČNÍ PŘÍPOJKA</t>
  </si>
  <si>
    <t>981</t>
  </si>
  <si>
    <t>venkovní kanalizace</t>
  </si>
  <si>
    <t>119001401T00</t>
  </si>
  <si>
    <t>DOCASNE ZAJISTENI POTRUBI DO DN 200</t>
  </si>
  <si>
    <t>BM</t>
  </si>
  <si>
    <t>120001101T00</t>
  </si>
  <si>
    <t>PRIPLATEK ZA ZTIZENE VYKOPAVKY</t>
  </si>
  <si>
    <t>M3</t>
  </si>
  <si>
    <t>132105111T00</t>
  </si>
  <si>
    <t>HLOUBENI RYH HOR.3</t>
  </si>
  <si>
    <t>151101101T00</t>
  </si>
  <si>
    <t>PAZENI PRILOZNE RYHY</t>
  </si>
  <si>
    <t>M2</t>
  </si>
  <si>
    <t>151101111T00</t>
  </si>
  <si>
    <t>ODSTRANENI PAZENI RYHY</t>
  </si>
  <si>
    <t>162301109T00</t>
  </si>
  <si>
    <t>VODOROVNE PREMISTENI VYKOPKU DO 8KM</t>
  </si>
  <si>
    <t>166101100T00</t>
  </si>
  <si>
    <t>POPLATEK ZA SKLADKU ZEMINY</t>
  </si>
  <si>
    <t>451541111T00</t>
  </si>
  <si>
    <t>LOZE VE VYKOPU Z PISKU</t>
  </si>
  <si>
    <t>841352121T00</t>
  </si>
  <si>
    <t>POTRUBI Z TRUB KG PVC DN150</t>
  </si>
  <si>
    <t>841352122T00</t>
  </si>
  <si>
    <t>PRIPLATEK NA TVAROVKU KG PVC DN150</t>
  </si>
  <si>
    <t>KUS</t>
  </si>
  <si>
    <t>841362121T00</t>
  </si>
  <si>
    <t>POTRUBI Z TRUB KG PVC DN200</t>
  </si>
  <si>
    <t>894411211T00</t>
  </si>
  <si>
    <t>KANALIZACNI  SACHTA Z BET DILCU DN200</t>
  </si>
  <si>
    <t>895983319T00</t>
  </si>
  <si>
    <t>DVORNI VPUST DN 30</t>
  </si>
  <si>
    <t>ZAŘÍZENÍ STAVENIŠTĚ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</si>
</sst>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1" xfId="19" applyFont="1" applyBorder="1">
      <alignment/>
      <protection/>
    </xf>
    <xf numFmtId="0" fontId="0" fillId="0" borderId="41" xfId="19" applyBorder="1">
      <alignment/>
      <protection/>
    </xf>
    <xf numFmtId="0" fontId="0" fillId="0" borderId="41" xfId="19" applyBorder="1" applyAlignment="1">
      <alignment horizontal="right"/>
      <protection/>
    </xf>
    <xf numFmtId="0" fontId="0" fillId="0" borderId="42" xfId="19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 applyAlignment="1">
      <alignment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3" fontId="1" fillId="2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48" xfId="0" applyFill="1" applyBorder="1" applyAlignment="1">
      <alignment/>
    </xf>
    <xf numFmtId="0" fontId="1" fillId="4" borderId="4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1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2" xfId="19" applyFont="1" applyBorder="1" applyAlignment="1">
      <alignment horizontal="right"/>
      <protection/>
    </xf>
    <xf numFmtId="0" fontId="0" fillId="0" borderId="41" xfId="19" applyBorder="1" applyAlignment="1">
      <alignment horizontal="left"/>
      <protection/>
    </xf>
    <xf numFmtId="0" fontId="0" fillId="0" borderId="43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2" xfId="19" applyFont="1" applyFill="1" applyBorder="1" applyAlignment="1">
      <alignment horizontal="center"/>
      <protection/>
    </xf>
    <xf numFmtId="0" fontId="9" fillId="3" borderId="32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2" xfId="19" applyFont="1" applyBorder="1" applyAlignment="1">
      <alignment horizontal="center"/>
      <protection/>
    </xf>
    <xf numFmtId="49" fontId="1" fillId="0" borderId="52" xfId="19" applyNumberFormat="1" applyFont="1" applyBorder="1" applyAlignment="1">
      <alignment horizontal="left"/>
      <protection/>
    </xf>
    <xf numFmtId="0" fontId="1" fillId="0" borderId="52" xfId="19" applyFont="1" applyBorder="1">
      <alignment/>
      <protection/>
    </xf>
    <xf numFmtId="0" fontId="0" fillId="0" borderId="52" xfId="19" applyBorder="1" applyAlignment="1">
      <alignment horizontal="center"/>
      <protection/>
    </xf>
    <xf numFmtId="0" fontId="0" fillId="0" borderId="52" xfId="19" applyNumberFormat="1" applyBorder="1" applyAlignment="1">
      <alignment horizontal="right"/>
      <protection/>
    </xf>
    <xf numFmtId="0" fontId="0" fillId="0" borderId="52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Border="1" applyAlignment="1">
      <alignment horizontal="center" vertical="top"/>
      <protection/>
    </xf>
    <xf numFmtId="49" fontId="8" fillId="0" borderId="52" xfId="19" applyNumberFormat="1" applyFont="1" applyBorder="1" applyAlignment="1">
      <alignment horizontal="left" vertical="top"/>
      <protection/>
    </xf>
    <xf numFmtId="0" fontId="8" fillId="0" borderId="52" xfId="19" applyFont="1" applyBorder="1" applyAlignment="1">
      <alignment wrapText="1"/>
      <protection/>
    </xf>
    <xf numFmtId="49" fontId="8" fillId="0" borderId="52" xfId="19" applyNumberFormat="1" applyFont="1" applyBorder="1" applyAlignment="1">
      <alignment horizontal="center" shrinkToFit="1"/>
      <protection/>
    </xf>
    <xf numFmtId="4" fontId="8" fillId="0" borderId="52" xfId="19" applyNumberFormat="1" applyFont="1" applyBorder="1" applyAlignment="1">
      <alignment horizontal="right"/>
      <protection/>
    </xf>
    <xf numFmtId="4" fontId="8" fillId="0" borderId="52" xfId="19" applyNumberFormat="1" applyFont="1" applyBorder="1">
      <alignment/>
      <protection/>
    </xf>
    <xf numFmtId="0" fontId="0" fillId="2" borderId="53" xfId="19" applyFill="1" applyBorder="1" applyAlignment="1">
      <alignment horizontal="center"/>
      <protection/>
    </xf>
    <xf numFmtId="49" fontId="3" fillId="2" borderId="53" xfId="19" applyNumberFormat="1" applyFont="1" applyFill="1" applyBorder="1" applyAlignment="1">
      <alignment horizontal="left"/>
      <protection/>
    </xf>
    <xf numFmtId="0" fontId="3" fillId="2" borderId="53" xfId="19" applyFont="1" applyFill="1" applyBorder="1">
      <alignment/>
      <protection/>
    </xf>
    <xf numFmtId="4" fontId="0" fillId="2" borderId="53" xfId="19" applyNumberFormat="1" applyFill="1" applyBorder="1" applyAlignment="1">
      <alignment horizontal="right"/>
      <protection/>
    </xf>
    <xf numFmtId="4" fontId="1" fillId="2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2" borderId="37" xfId="0" applyNumberFormat="1" applyFont="1" applyFill="1" applyBorder="1" applyAlignment="1">
      <alignment horizontal="right"/>
    </xf>
    <xf numFmtId="3" fontId="1" fillId="2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left"/>
      <protection/>
    </xf>
    <xf numFmtId="0" fontId="0" fillId="0" borderId="44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8" xfId="19" applyNumberFormat="1" applyFont="1" applyBorder="1" applyAlignment="1">
      <alignment horizontal="center"/>
      <protection/>
    </xf>
    <xf numFmtId="0" fontId="0" fillId="0" borderId="60" xfId="19" applyBorder="1" applyAlignment="1">
      <alignment horizontal="center" shrinkToFit="1"/>
      <protection/>
    </xf>
    <xf numFmtId="0" fontId="0" fillId="0" borderId="44" xfId="19" applyBorder="1" applyAlignment="1">
      <alignment horizontal="center" shrinkToFit="1"/>
      <protection/>
    </xf>
    <xf numFmtId="0" fontId="0" fillId="0" borderId="61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8</v>
      </c>
      <c r="B8" s="21"/>
      <c r="C8" s="177"/>
      <c r="D8" s="178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77"/>
      <c r="D9" s="178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/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9"/>
      <c r="F12" s="180"/>
      <c r="G12" s="181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Rekapitulace!A13</f>
        <v>ZAŘÍZENÍ STAVENIŠTĚ</v>
      </c>
      <c r="E15" s="48"/>
      <c r="F15" s="49"/>
      <c r="G15" s="46">
        <f>Rekapitulace!I13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20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20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75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75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75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75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75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75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75"/>
      <c r="B44" s="176"/>
      <c r="C44" s="176"/>
      <c r="D44" s="176"/>
      <c r="E44" s="176"/>
      <c r="F44" s="176"/>
      <c r="G44" s="176"/>
      <c r="H44" t="s">
        <v>4</v>
      </c>
    </row>
    <row r="45" spans="1:8" ht="0.75" customHeight="1">
      <c r="A45" s="75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5"/>
  <sheetViews>
    <sheetView workbookViewId="0" topLeftCell="A1">
      <selection activeCell="H14" sqref="H14:I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76" t="str">
        <f>CONCATENATE(cislostavby," ",nazevstavby)</f>
        <v>8121 DOKONČENÍ REKONSTROKCE SYNAGOGY ČKYNĚ</v>
      </c>
      <c r="D1" s="77"/>
      <c r="E1" s="78"/>
      <c r="F1" s="77"/>
      <c r="G1" s="79" t="s">
        <v>44</v>
      </c>
      <c r="H1" s="80"/>
      <c r="I1" s="81"/>
    </row>
    <row r="2" spans="1:9" ht="13.5" thickBot="1">
      <c r="A2" s="186" t="s">
        <v>1</v>
      </c>
      <c r="B2" s="187"/>
      <c r="C2" s="82" t="str">
        <f>CONCATENATE(cisloobjektu," ",nazevobjektu)</f>
        <v>05 KANALIZAČNÍ PŘÍPOJKA</v>
      </c>
      <c r="D2" s="83"/>
      <c r="E2" s="84"/>
      <c r="F2" s="83"/>
      <c r="G2" s="188"/>
      <c r="H2" s="189"/>
      <c r="I2" s="190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3.5" thickBot="1">
      <c r="A7" s="171" t="str">
        <f>Položky!B7</f>
        <v>981</v>
      </c>
      <c r="B7" s="94" t="str">
        <f>Položky!C7</f>
        <v>venkovní kanalizace</v>
      </c>
      <c r="D7" s="95"/>
      <c r="E7" s="172">
        <f>Položky!BA21</f>
        <v>0</v>
      </c>
      <c r="F7" s="173">
        <f>Položky!BB21</f>
        <v>0</v>
      </c>
      <c r="G7" s="173">
        <f>Položky!BC21</f>
        <v>0</v>
      </c>
      <c r="H7" s="173">
        <f>Položky!BD21</f>
        <v>0</v>
      </c>
      <c r="I7" s="174">
        <f>Položky!BE21</f>
        <v>0</v>
      </c>
    </row>
    <row r="8" spans="1:9" s="102" customFormat="1" ht="13.5" thickBot="1">
      <c r="A8" s="96"/>
      <c r="B8" s="97" t="s">
        <v>51</v>
      </c>
      <c r="C8" s="97"/>
      <c r="D8" s="98"/>
      <c r="E8" s="99">
        <f>SUM(E7:E7)</f>
        <v>0</v>
      </c>
      <c r="F8" s="100">
        <f>SUM(F7:F7)</f>
        <v>0</v>
      </c>
      <c r="G8" s="100">
        <f>SUM(G7:G7)</f>
        <v>0</v>
      </c>
      <c r="H8" s="100">
        <f>SUM(H7:H7)</f>
        <v>0</v>
      </c>
      <c r="I8" s="101">
        <f>SUM(I7:I7)</f>
        <v>0</v>
      </c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57" ht="19.5" customHeight="1">
      <c r="A10" s="86" t="s">
        <v>52</v>
      </c>
      <c r="B10" s="86"/>
      <c r="C10" s="86"/>
      <c r="D10" s="86"/>
      <c r="E10" s="86"/>
      <c r="F10" s="86"/>
      <c r="G10" s="103"/>
      <c r="H10" s="86"/>
      <c r="I10" s="86"/>
      <c r="BA10" s="35"/>
      <c r="BB10" s="35"/>
      <c r="BC10" s="35"/>
      <c r="BD10" s="35"/>
      <c r="BE10" s="35"/>
    </row>
    <row r="11" ht="13.5" thickBot="1"/>
    <row r="12" spans="1:9" ht="12.75">
      <c r="A12" s="104" t="s">
        <v>53</v>
      </c>
      <c r="B12" s="105"/>
      <c r="C12" s="105"/>
      <c r="D12" s="106"/>
      <c r="E12" s="107" t="s">
        <v>54</v>
      </c>
      <c r="F12" s="108" t="s">
        <v>55</v>
      </c>
      <c r="G12" s="109" t="s">
        <v>56</v>
      </c>
      <c r="H12" s="110"/>
      <c r="I12" s="111" t="s">
        <v>54</v>
      </c>
    </row>
    <row r="13" spans="1:53" ht="12.75">
      <c r="A13" s="112" t="s">
        <v>105</v>
      </c>
      <c r="B13" s="113"/>
      <c r="C13" s="113"/>
      <c r="D13" s="114"/>
      <c r="E13" s="115"/>
      <c r="F13" s="116"/>
      <c r="G13" s="117">
        <f>CHOOSE(BA13+1,HSV+PSV,HSV+PSV+Mont,HSV+PSV+Dodavka+Mont,HSV,PSV,Mont,Dodavka,Mont+Dodavka,0)</f>
        <v>0</v>
      </c>
      <c r="H13" s="118"/>
      <c r="I13" s="119">
        <f>E13+F13*G13/100</f>
        <v>0</v>
      </c>
      <c r="BA13">
        <v>2</v>
      </c>
    </row>
    <row r="14" spans="1:9" ht="13.5" thickBot="1">
      <c r="A14" s="120"/>
      <c r="B14" s="121" t="s">
        <v>57</v>
      </c>
      <c r="C14" s="122"/>
      <c r="D14" s="123"/>
      <c r="E14" s="124"/>
      <c r="F14" s="125"/>
      <c r="G14" s="125"/>
      <c r="H14" s="182">
        <f>SUM(I13:I13)</f>
        <v>0</v>
      </c>
      <c r="I14" s="183"/>
    </row>
    <row r="16" spans="2:9" ht="12.75">
      <c r="B16" s="102"/>
      <c r="F16" s="126"/>
      <c r="G16" s="127"/>
      <c r="H16" s="127"/>
      <c r="I16" s="128"/>
    </row>
    <row r="17" spans="6:9" ht="12.75">
      <c r="F17" s="126"/>
      <c r="G17" s="127"/>
      <c r="H17" s="127"/>
      <c r="I17" s="128"/>
    </row>
    <row r="18" spans="6:9" ht="12.75">
      <c r="F18" s="126"/>
      <c r="G18" s="127"/>
      <c r="H18" s="127"/>
      <c r="I18" s="128"/>
    </row>
    <row r="19" spans="6:9" ht="12.75">
      <c r="F19" s="126"/>
      <c r="G19" s="127"/>
      <c r="H19" s="127"/>
      <c r="I19" s="128"/>
    </row>
    <row r="20" spans="6:9" ht="12.75">
      <c r="F20" s="126"/>
      <c r="G20" s="127"/>
      <c r="H20" s="127"/>
      <c r="I20" s="128"/>
    </row>
    <row r="21" spans="6:9" ht="12.75">
      <c r="F21" s="126"/>
      <c r="G21" s="127"/>
      <c r="H21" s="127"/>
      <c r="I21" s="128"/>
    </row>
    <row r="22" spans="6:9" ht="12.75">
      <c r="F22" s="126"/>
      <c r="G22" s="127"/>
      <c r="H22" s="127"/>
      <c r="I22" s="128"/>
    </row>
    <row r="23" spans="6:9" ht="12.75"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</sheetData>
  <mergeCells count="4">
    <mergeCell ref="H14:I1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4"/>
  <sheetViews>
    <sheetView showGridLines="0" showZeros="0" workbookViewId="0" topLeftCell="A1">
      <selection activeCell="A21" sqref="A21:IV23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68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4" t="s">
        <v>5</v>
      </c>
      <c r="B3" s="185"/>
      <c r="C3" s="76" t="str">
        <f>CONCATENATE(cislostavby," ",nazevstavby)</f>
        <v>8121 DOKONČENÍ REKONSTROKCE SYNAGOGY ČKYNĚ</v>
      </c>
      <c r="D3" s="77"/>
      <c r="E3" s="133" t="s">
        <v>0</v>
      </c>
      <c r="F3" s="134">
        <f>Rekapitulace!H1</f>
        <v>0</v>
      </c>
      <c r="G3" s="135"/>
    </row>
    <row r="4" spans="1:7" ht="13.5" thickBot="1">
      <c r="A4" s="192" t="s">
        <v>1</v>
      </c>
      <c r="B4" s="187"/>
      <c r="C4" s="82" t="str">
        <f>CONCATENATE(cisloobjektu," ",nazevobjektu)</f>
        <v>05 KANALIZAČNÍ PŘÍPOJKA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2</v>
      </c>
      <c r="F8" s="156">
        <v>0</v>
      </c>
      <c r="G8" s="157">
        <f aca="true" t="shared" si="0" ref="G8:G20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20">IF(AZ8=1,G8,0)</f>
        <v>0</v>
      </c>
      <c r="BB8" s="129">
        <f aca="true" t="shared" si="2" ref="BB8:BB20">IF(AZ8=2,G8,0)</f>
        <v>0</v>
      </c>
      <c r="BC8" s="129">
        <f aca="true" t="shared" si="3" ref="BC8:BC20">IF(AZ8=3,G8,0)</f>
        <v>0</v>
      </c>
      <c r="BD8" s="129">
        <f aca="true" t="shared" si="4" ref="BD8:BD20">IF(AZ8=4,G8,0)</f>
        <v>0</v>
      </c>
      <c r="BE8" s="129">
        <f aca="true" t="shared" si="5" ref="BE8:BE20"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80</v>
      </c>
      <c r="E9" s="156">
        <v>2.5</v>
      </c>
      <c r="F9" s="156">
        <v>0</v>
      </c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81</v>
      </c>
      <c r="C10" s="154" t="s">
        <v>82</v>
      </c>
      <c r="D10" s="155" t="s">
        <v>80</v>
      </c>
      <c r="E10" s="156">
        <v>27</v>
      </c>
      <c r="F10" s="156">
        <v>0</v>
      </c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83</v>
      </c>
      <c r="C11" s="154" t="s">
        <v>84</v>
      </c>
      <c r="D11" s="155" t="s">
        <v>85</v>
      </c>
      <c r="E11" s="156">
        <v>65</v>
      </c>
      <c r="F11" s="156">
        <v>0</v>
      </c>
      <c r="G11" s="157">
        <f t="shared" si="0"/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0.0165</v>
      </c>
    </row>
    <row r="12" spans="1:104" ht="12.75">
      <c r="A12" s="152">
        <v>5</v>
      </c>
      <c r="B12" s="153" t="s">
        <v>86</v>
      </c>
      <c r="C12" s="154" t="s">
        <v>87</v>
      </c>
      <c r="D12" s="155" t="s">
        <v>85</v>
      </c>
      <c r="E12" s="156">
        <v>65</v>
      </c>
      <c r="F12" s="156">
        <v>0</v>
      </c>
      <c r="G12" s="157">
        <f t="shared" si="0"/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88</v>
      </c>
      <c r="C13" s="154" t="s">
        <v>89</v>
      </c>
      <c r="D13" s="155" t="s">
        <v>80</v>
      </c>
      <c r="E13" s="156">
        <v>7</v>
      </c>
      <c r="F13" s="156">
        <v>0</v>
      </c>
      <c r="G13" s="157">
        <f t="shared" si="0"/>
        <v>0</v>
      </c>
      <c r="O13" s="151">
        <v>2</v>
      </c>
      <c r="AA13" s="129">
        <v>1</v>
      </c>
      <c r="AB13" s="129">
        <v>1</v>
      </c>
      <c r="AC13" s="129">
        <v>1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04" ht="12.75">
      <c r="A14" s="152">
        <v>7</v>
      </c>
      <c r="B14" s="153" t="s">
        <v>90</v>
      </c>
      <c r="C14" s="154" t="s">
        <v>91</v>
      </c>
      <c r="D14" s="155" t="s">
        <v>80</v>
      </c>
      <c r="E14" s="156">
        <v>7</v>
      </c>
      <c r="F14" s="156">
        <v>0</v>
      </c>
      <c r="G14" s="157">
        <f t="shared" si="0"/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</v>
      </c>
    </row>
    <row r="15" spans="1:104" ht="12.75">
      <c r="A15" s="152">
        <v>8</v>
      </c>
      <c r="B15" s="153" t="s">
        <v>92</v>
      </c>
      <c r="C15" s="154" t="s">
        <v>93</v>
      </c>
      <c r="D15" s="155" t="s">
        <v>80</v>
      </c>
      <c r="E15" s="156">
        <v>7</v>
      </c>
      <c r="F15" s="156">
        <v>0</v>
      </c>
      <c r="G15" s="157">
        <f t="shared" si="0"/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1.76</v>
      </c>
    </row>
    <row r="16" spans="1:104" ht="12.75">
      <c r="A16" s="152">
        <v>9</v>
      </c>
      <c r="B16" s="153" t="s">
        <v>94</v>
      </c>
      <c r="C16" s="154" t="s">
        <v>95</v>
      </c>
      <c r="D16" s="155" t="s">
        <v>77</v>
      </c>
      <c r="E16" s="156">
        <v>7.5</v>
      </c>
      <c r="F16" s="156">
        <v>0</v>
      </c>
      <c r="G16" s="157">
        <f t="shared" si="0"/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 t="shared" si="1"/>
        <v>0</v>
      </c>
      <c r="BB16" s="129">
        <f t="shared" si="2"/>
        <v>0</v>
      </c>
      <c r="BC16" s="129">
        <f t="shared" si="3"/>
        <v>0</v>
      </c>
      <c r="BD16" s="129">
        <f t="shared" si="4"/>
        <v>0</v>
      </c>
      <c r="BE16" s="129">
        <f t="shared" si="5"/>
        <v>0</v>
      </c>
      <c r="CZ16" s="129">
        <v>0.0024</v>
      </c>
    </row>
    <row r="17" spans="1:104" ht="12.75">
      <c r="A17" s="152">
        <v>10</v>
      </c>
      <c r="B17" s="153" t="s">
        <v>96</v>
      </c>
      <c r="C17" s="154" t="s">
        <v>97</v>
      </c>
      <c r="D17" s="155" t="s">
        <v>98</v>
      </c>
      <c r="E17" s="156">
        <v>3</v>
      </c>
      <c r="F17" s="156">
        <v>0</v>
      </c>
      <c r="G17" s="157">
        <f t="shared" si="0"/>
        <v>0</v>
      </c>
      <c r="O17" s="151">
        <v>2</v>
      </c>
      <c r="AA17" s="129">
        <v>1</v>
      </c>
      <c r="AB17" s="129">
        <v>1</v>
      </c>
      <c r="AC17" s="129">
        <v>1</v>
      </c>
      <c r="AZ17" s="129">
        <v>1</v>
      </c>
      <c r="BA17" s="129">
        <f t="shared" si="1"/>
        <v>0</v>
      </c>
      <c r="BB17" s="129">
        <f t="shared" si="2"/>
        <v>0</v>
      </c>
      <c r="BC17" s="129">
        <f t="shared" si="3"/>
        <v>0</v>
      </c>
      <c r="BD17" s="129">
        <f t="shared" si="4"/>
        <v>0</v>
      </c>
      <c r="BE17" s="129">
        <f t="shared" si="5"/>
        <v>0</v>
      </c>
      <c r="CZ17" s="129">
        <v>0.0030038</v>
      </c>
    </row>
    <row r="18" spans="1:104" ht="12.75">
      <c r="A18" s="152">
        <v>11</v>
      </c>
      <c r="B18" s="153" t="s">
        <v>99</v>
      </c>
      <c r="C18" s="154" t="s">
        <v>100</v>
      </c>
      <c r="D18" s="155" t="s">
        <v>77</v>
      </c>
      <c r="E18" s="156">
        <v>28.5</v>
      </c>
      <c r="F18" s="156">
        <v>0</v>
      </c>
      <c r="G18" s="157">
        <f t="shared" si="0"/>
        <v>0</v>
      </c>
      <c r="O18" s="151">
        <v>2</v>
      </c>
      <c r="AA18" s="129">
        <v>1</v>
      </c>
      <c r="AB18" s="129">
        <v>1</v>
      </c>
      <c r="AC18" s="129">
        <v>1</v>
      </c>
      <c r="AZ18" s="129">
        <v>1</v>
      </c>
      <c r="BA18" s="129">
        <f t="shared" si="1"/>
        <v>0</v>
      </c>
      <c r="BB18" s="129">
        <f t="shared" si="2"/>
        <v>0</v>
      </c>
      <c r="BC18" s="129">
        <f t="shared" si="3"/>
        <v>0</v>
      </c>
      <c r="BD18" s="129">
        <f t="shared" si="4"/>
        <v>0</v>
      </c>
      <c r="BE18" s="129">
        <f t="shared" si="5"/>
        <v>0</v>
      </c>
      <c r="CZ18" s="129">
        <v>0</v>
      </c>
    </row>
    <row r="19" spans="1:104" ht="12.75">
      <c r="A19" s="152">
        <v>12</v>
      </c>
      <c r="B19" s="153" t="s">
        <v>101</v>
      </c>
      <c r="C19" s="154" t="s">
        <v>102</v>
      </c>
      <c r="D19" s="155" t="s">
        <v>98</v>
      </c>
      <c r="E19" s="156">
        <v>1</v>
      </c>
      <c r="F19" s="156">
        <v>0</v>
      </c>
      <c r="G19" s="157">
        <f t="shared" si="0"/>
        <v>0</v>
      </c>
      <c r="O19" s="151">
        <v>2</v>
      </c>
      <c r="AA19" s="129">
        <v>1</v>
      </c>
      <c r="AB19" s="129">
        <v>1</v>
      </c>
      <c r="AC19" s="129">
        <v>1</v>
      </c>
      <c r="AZ19" s="129">
        <v>1</v>
      </c>
      <c r="BA19" s="129">
        <f t="shared" si="1"/>
        <v>0</v>
      </c>
      <c r="BB19" s="129">
        <f t="shared" si="2"/>
        <v>0</v>
      </c>
      <c r="BC19" s="129">
        <f t="shared" si="3"/>
        <v>0</v>
      </c>
      <c r="BD19" s="129">
        <f t="shared" si="4"/>
        <v>0</v>
      </c>
      <c r="BE19" s="129">
        <f t="shared" si="5"/>
        <v>0</v>
      </c>
      <c r="CZ19" s="129">
        <v>2.093</v>
      </c>
    </row>
    <row r="20" spans="1:104" ht="12.75">
      <c r="A20" s="152">
        <v>13</v>
      </c>
      <c r="B20" s="153" t="s">
        <v>103</v>
      </c>
      <c r="C20" s="154" t="s">
        <v>104</v>
      </c>
      <c r="D20" s="155" t="s">
        <v>98</v>
      </c>
      <c r="E20" s="156">
        <v>3</v>
      </c>
      <c r="F20" s="156">
        <v>0</v>
      </c>
      <c r="G20" s="157">
        <f t="shared" si="0"/>
        <v>0</v>
      </c>
      <c r="O20" s="151">
        <v>2</v>
      </c>
      <c r="AA20" s="129">
        <v>1</v>
      </c>
      <c r="AB20" s="129">
        <v>1</v>
      </c>
      <c r="AC20" s="129">
        <v>1</v>
      </c>
      <c r="AZ20" s="129">
        <v>1</v>
      </c>
      <c r="BA20" s="129">
        <f t="shared" si="1"/>
        <v>0</v>
      </c>
      <c r="BB20" s="129">
        <f t="shared" si="2"/>
        <v>0</v>
      </c>
      <c r="BC20" s="129">
        <f t="shared" si="3"/>
        <v>0</v>
      </c>
      <c r="BD20" s="129">
        <f t="shared" si="4"/>
        <v>0</v>
      </c>
      <c r="BE20" s="129">
        <f t="shared" si="5"/>
        <v>0</v>
      </c>
      <c r="CZ20" s="129">
        <v>0.205</v>
      </c>
    </row>
    <row r="21" spans="1:57" ht="12.75">
      <c r="A21" s="158"/>
      <c r="B21" s="159" t="s">
        <v>66</v>
      </c>
      <c r="C21" s="160" t="str">
        <f>CONCATENATE(B7," ",C7)</f>
        <v>981 venkovní kanalizace</v>
      </c>
      <c r="D21" s="158"/>
      <c r="E21" s="161"/>
      <c r="F21" s="161"/>
      <c r="G21" s="162">
        <f>SUM(G7:G20)</f>
        <v>0</v>
      </c>
      <c r="O21" s="151">
        <v>4</v>
      </c>
      <c r="BA21" s="163">
        <f>SUM(BA7:BA20)</f>
        <v>0</v>
      </c>
      <c r="BB21" s="163">
        <f>SUM(BB7:BB20)</f>
        <v>0</v>
      </c>
      <c r="BC21" s="163">
        <f>SUM(BC7:BC20)</f>
        <v>0</v>
      </c>
      <c r="BD21" s="163">
        <f>SUM(BD7:BD20)</f>
        <v>0</v>
      </c>
      <c r="BE21" s="163">
        <f>SUM(BE7:BE20)</f>
        <v>0</v>
      </c>
    </row>
    <row r="22" ht="12.75">
      <c r="E22" s="129"/>
    </row>
    <row r="23" ht="12.75">
      <c r="E23" s="129"/>
    </row>
    <row r="24" ht="12.75">
      <c r="E24" s="129"/>
    </row>
    <row r="25" ht="12.75">
      <c r="E25" s="129"/>
    </row>
    <row r="26" ht="12.75">
      <c r="E26" s="129"/>
    </row>
    <row r="27" ht="12.75">
      <c r="E27" s="129"/>
    </row>
    <row r="28" ht="12.75">
      <c r="E28" s="129"/>
    </row>
    <row r="29" ht="12.75">
      <c r="E29" s="129"/>
    </row>
    <row r="30" ht="12.75">
      <c r="E30" s="129"/>
    </row>
    <row r="31" ht="12.75">
      <c r="E31" s="129"/>
    </row>
    <row r="32" ht="12.75">
      <c r="E32" s="129"/>
    </row>
    <row r="33" ht="12.75">
      <c r="E33" s="129"/>
    </row>
    <row r="34" ht="12.75">
      <c r="E34" s="129"/>
    </row>
    <row r="35" ht="12.75">
      <c r="E35" s="129"/>
    </row>
    <row r="36" ht="12.75">
      <c r="E36" s="129"/>
    </row>
    <row r="37" ht="12.75">
      <c r="E37" s="129"/>
    </row>
    <row r="38" ht="12.75">
      <c r="E38" s="129"/>
    </row>
    <row r="39" ht="12.75">
      <c r="E39" s="129"/>
    </row>
    <row r="40" ht="12.75">
      <c r="E40" s="129"/>
    </row>
    <row r="41" ht="12.75">
      <c r="E41" s="129"/>
    </row>
    <row r="42" ht="12.75">
      <c r="E42" s="129"/>
    </row>
    <row r="43" ht="12.75">
      <c r="E43" s="129"/>
    </row>
    <row r="44" ht="12.75">
      <c r="E44" s="129"/>
    </row>
    <row r="45" spans="1:7" ht="12.75">
      <c r="A45" s="164"/>
      <c r="B45" s="164"/>
      <c r="C45" s="164"/>
      <c r="D45" s="164"/>
      <c r="E45" s="164"/>
      <c r="F45" s="164"/>
      <c r="G45" s="164"/>
    </row>
    <row r="46" spans="1:7" ht="12.75">
      <c r="A46" s="164"/>
      <c r="B46" s="164"/>
      <c r="C46" s="164"/>
      <c r="D46" s="164"/>
      <c r="E46" s="164"/>
      <c r="F46" s="164"/>
      <c r="G46" s="164"/>
    </row>
    <row r="47" spans="1:7" ht="12.75">
      <c r="A47" s="164"/>
      <c r="B47" s="164"/>
      <c r="C47" s="164"/>
      <c r="D47" s="164"/>
      <c r="E47" s="164"/>
      <c r="F47" s="164"/>
      <c r="G47" s="164"/>
    </row>
    <row r="48" spans="1:7" ht="12.75">
      <c r="A48" s="164"/>
      <c r="B48" s="164"/>
      <c r="C48" s="164"/>
      <c r="D48" s="164"/>
      <c r="E48" s="164"/>
      <c r="F48" s="164"/>
      <c r="G48" s="164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ht="12.75">
      <c r="E59" s="129"/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spans="1:2" ht="12.75">
      <c r="A80" s="165"/>
      <c r="B80" s="165"/>
    </row>
    <row r="81" spans="1:7" ht="12.75">
      <c r="A81" s="164"/>
      <c r="B81" s="164"/>
      <c r="C81" s="166"/>
      <c r="D81" s="166"/>
      <c r="E81" s="167"/>
      <c r="F81" s="166"/>
      <c r="G81" s="168"/>
    </row>
    <row r="82" spans="1:7" ht="12.75">
      <c r="A82" s="169"/>
      <c r="B82" s="169"/>
      <c r="C82" s="164"/>
      <c r="D82" s="164"/>
      <c r="E82" s="170"/>
      <c r="F82" s="164"/>
      <c r="G82" s="164"/>
    </row>
    <row r="83" spans="1:7" ht="12.75">
      <c r="A83" s="164"/>
      <c r="B83" s="164"/>
      <c r="C83" s="164"/>
      <c r="D83" s="164"/>
      <c r="E83" s="170"/>
      <c r="F83" s="164"/>
      <c r="G83" s="164"/>
    </row>
    <row r="84" spans="1:7" ht="12.75">
      <c r="A84" s="164"/>
      <c r="B84" s="164"/>
      <c r="C84" s="164"/>
      <c r="D84" s="164"/>
      <c r="E84" s="170"/>
      <c r="F84" s="164"/>
      <c r="G84" s="164"/>
    </row>
    <row r="85" spans="1:7" ht="12.75">
      <c r="A85" s="164"/>
      <c r="B85" s="164"/>
      <c r="C85" s="164"/>
      <c r="D85" s="164"/>
      <c r="E85" s="170"/>
      <c r="F85" s="164"/>
      <c r="G85" s="164"/>
    </row>
    <row r="86" spans="1:7" ht="12.75">
      <c r="A86" s="164"/>
      <c r="B86" s="164"/>
      <c r="C86" s="164"/>
      <c r="D86" s="164"/>
      <c r="E86" s="170"/>
      <c r="F86" s="164"/>
      <c r="G86" s="164"/>
    </row>
    <row r="87" spans="1:7" ht="12.75">
      <c r="A87" s="164"/>
      <c r="B87" s="164"/>
      <c r="C87" s="164"/>
      <c r="D87" s="164"/>
      <c r="E87" s="170"/>
      <c r="F87" s="164"/>
      <c r="G87" s="164"/>
    </row>
    <row r="88" spans="1:7" ht="12.75">
      <c r="A88" s="164"/>
      <c r="B88" s="164"/>
      <c r="C88" s="164"/>
      <c r="D88" s="164"/>
      <c r="E88" s="170"/>
      <c r="F88" s="164"/>
      <c r="G88" s="164"/>
    </row>
    <row r="89" spans="1:7" ht="12.75">
      <c r="A89" s="164"/>
      <c r="B89" s="164"/>
      <c r="C89" s="164"/>
      <c r="D89" s="164"/>
      <c r="E89" s="170"/>
      <c r="F89" s="164"/>
      <c r="G89" s="164"/>
    </row>
    <row r="90" spans="1:7" ht="12.75">
      <c r="A90" s="164"/>
      <c r="B90" s="164"/>
      <c r="C90" s="164"/>
      <c r="D90" s="164"/>
      <c r="E90" s="170"/>
      <c r="F90" s="164"/>
      <c r="G90" s="164"/>
    </row>
    <row r="91" spans="1:7" ht="12.75">
      <c r="A91" s="164"/>
      <c r="B91" s="164"/>
      <c r="C91" s="164"/>
      <c r="D91" s="164"/>
      <c r="E91" s="170"/>
      <c r="F91" s="164"/>
      <c r="G91" s="164"/>
    </row>
    <row r="92" spans="1:7" ht="12.75">
      <c r="A92" s="164"/>
      <c r="B92" s="164"/>
      <c r="C92" s="164"/>
      <c r="D92" s="164"/>
      <c r="E92" s="170"/>
      <c r="F92" s="164"/>
      <c r="G92" s="164"/>
    </row>
    <row r="93" spans="1:7" ht="12.75">
      <c r="A93" s="164"/>
      <c r="B93" s="164"/>
      <c r="C93" s="164"/>
      <c r="D93" s="164"/>
      <c r="E93" s="170"/>
      <c r="F93" s="164"/>
      <c r="G93" s="164"/>
    </row>
    <row r="94" spans="1:7" ht="12.75">
      <c r="A94" s="164"/>
      <c r="B94" s="164"/>
      <c r="C94" s="164"/>
      <c r="D94" s="164"/>
      <c r="E94" s="170"/>
      <c r="F94" s="164"/>
      <c r="G94" s="16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bohumil.kucera</dc:creator>
  <cp:keywords/>
  <dc:description/>
  <cp:lastModifiedBy>Pohanová</cp:lastModifiedBy>
  <dcterms:created xsi:type="dcterms:W3CDTF">2011-05-31T13:46:44Z</dcterms:created>
  <dcterms:modified xsi:type="dcterms:W3CDTF">2011-10-17T08:14:33Z</dcterms:modified>
  <cp:category/>
  <cp:version/>
  <cp:contentType/>
  <cp:contentStatus/>
</cp:coreProperties>
</file>