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21720" windowHeight="1221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list'!$F$5</definedName>
    <definedName name="MJ">'Krycí list'!$G$5</definedName>
    <definedName name="Mont">'Rekapitulace'!$H$24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'Položky'!$A$1:$G$222</definedName>
    <definedName name="_xlnm.Print_Area" localSheetId="1">'Rekapitulace'!$A$1:$I$31</definedName>
    <definedName name="PocetMJ">'Krycí list'!$G$8</definedName>
    <definedName name="Poznamka">'Krycí list'!$B$37</definedName>
    <definedName name="Projektant">'Krycí list'!$C$8</definedName>
    <definedName name="PSV">'Rekapitulace'!$F$24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<sst xmlns="http://schemas.openxmlformats.org/spreadsheetml/2006/main" count="712" uniqueCount="459">
  <si>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</si>
  <si>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</si>
  <si>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</si>
  <si>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</si>
  <si>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</si>
  <si>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</si>
  <si>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</si>
  <si>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</si>
  <si>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</si>
  <si>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</si>
  <si>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</si>
  <si>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</si>
  <si>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</si>
  <si>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</si>
  <si>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</si>
  <si>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</si>
  <si>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</si>
  <si>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</si>
  <si>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</si>
  <si>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</si>
  <si>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</si>
  <si>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</si>
  <si>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</si>
  <si>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</si>
  <si>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</si>
  <si>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</si>
  <si>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</si>
  <si>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</si>
  <si>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</si>
  <si>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</si>
  <si>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</si>
  <si>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</si>
  <si>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</si>
  <si>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</si>
  <si>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</si>
  <si>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</si>
  <si>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</si>
  <si>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</si>
  <si>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</si>
  <si>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</si>
  <si>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</si>
  <si>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</si>
  <si>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</si>
  <si>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</si>
  <si>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</si>
  <si>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</si>
  <si>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</si>
  <si>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</si>
  <si>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</si>
  <si>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</si>
  <si>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</si>
  <si>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</si>
  <si>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</si>
  <si>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</si>
  <si>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</si>
  <si>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</si>
  <si>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</si>
  <si>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</si>
  <si>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</si>
  <si>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</si>
  <si>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</si>
  <si>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</si>
  <si>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</si>
  <si>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</si>
  <si>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</si>
  <si>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</si>
  <si>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</si>
  <si>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</si>
  <si>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</si>
  <si>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8121</t>
  </si>
  <si>
    <t>DOKONČENÍ REKONSTROKCE SYNAGOGY ČKYNĚ</t>
  </si>
  <si>
    <t>01</t>
  </si>
  <si>
    <t>OBJEKT SYNAGOGY</t>
  </si>
  <si>
    <t>ROZPOČET</t>
  </si>
  <si>
    <t>3</t>
  </si>
  <si>
    <t>Svislé a kompletní konstrukce</t>
  </si>
  <si>
    <t>310238211T00</t>
  </si>
  <si>
    <t>ZAZDIVKA OTVORU DO 1M2 ZDIVO CIHEL</t>
  </si>
  <si>
    <t>M3</t>
  </si>
  <si>
    <t>317231624T00</t>
  </si>
  <si>
    <t>KLEMBA Z CIHEL TL. 30CM</t>
  </si>
  <si>
    <t>M2</t>
  </si>
  <si>
    <t>317234410T00</t>
  </si>
  <si>
    <t>VYZDIVKA MEZI OCEL.NOSNIKY Z CIHEL</t>
  </si>
  <si>
    <t>317944311T00</t>
  </si>
  <si>
    <t>VALCOVANE NOSNIKY DO PRIPRAV.OTVORU</t>
  </si>
  <si>
    <t>T</t>
  </si>
  <si>
    <t>342901112T00</t>
  </si>
  <si>
    <t>OSAZOVANI STEN S DVERMI</t>
  </si>
  <si>
    <t>346244381T00</t>
  </si>
  <si>
    <t>PLENTOVANI VALCOVANYCH NOSNIKU</t>
  </si>
  <si>
    <t>349231811T00</t>
  </si>
  <si>
    <t>PRIZDIVKA CI OSTENI DO TL 15CM</t>
  </si>
  <si>
    <t>434311113T00</t>
  </si>
  <si>
    <t>SCHODISTOVE STUPNE BETONOVE DUSANE</t>
  </si>
  <si>
    <t>BM</t>
  </si>
  <si>
    <t>434351140T00</t>
  </si>
  <si>
    <t>BEDNENI SCHODIST.STUPNU DUSANYCH</t>
  </si>
  <si>
    <t>3S-01</t>
  </si>
  <si>
    <t>UPRAVA STAVAJICICH BET. SCHODU POD OBKLAD</t>
  </si>
  <si>
    <t>SOUB</t>
  </si>
  <si>
    <t>998011001VT0</t>
  </si>
  <si>
    <t xml:space="preserve">Přesun hmot </t>
  </si>
  <si>
    <t>t</t>
  </si>
  <si>
    <t>6</t>
  </si>
  <si>
    <t>Úpravy povrchu</t>
  </si>
  <si>
    <t>610991111T00</t>
  </si>
  <si>
    <t>ZAKRYVANI DVERI, OKEN</t>
  </si>
  <si>
    <t>611420010T00</t>
  </si>
  <si>
    <t>PENETRACNI NATER STROPU</t>
  </si>
  <si>
    <t>611421131T00</t>
  </si>
  <si>
    <t>UPRAVA STROPU AKTIVOVANY STUK</t>
  </si>
  <si>
    <t>611421132T00</t>
  </si>
  <si>
    <t>OMITKA STROPU</t>
  </si>
  <si>
    <t>611421431T00</t>
  </si>
  <si>
    <t>OPRAVA OMITEK STROPU DO 50%</t>
  </si>
  <si>
    <t>611481111T00</t>
  </si>
  <si>
    <t>POTAZENI STROPU RABIC PLETIVEM</t>
  </si>
  <si>
    <t>612402150T00</t>
  </si>
  <si>
    <t>OMITKA SPRIC + PRISADA PRILNAVOSTI</t>
  </si>
  <si>
    <t>612421411T00</t>
  </si>
  <si>
    <t>OPRAVA OMITEK STEN DO 50%</t>
  </si>
  <si>
    <t>612421598T00</t>
  </si>
  <si>
    <t>PODHOZ POD OMITKU - SPRIC</t>
  </si>
  <si>
    <t>612421600T00</t>
  </si>
  <si>
    <t>PENETRACE ZDIVA POD OMÍTKY</t>
  </si>
  <si>
    <t>612421630T00</t>
  </si>
  <si>
    <t>OMITKA ZDIVA - SOKL</t>
  </si>
  <si>
    <t>612471411T00</t>
  </si>
  <si>
    <t>UPRAVA STEN AKTIVOVANYM STUKEM</t>
  </si>
  <si>
    <t>612501010T00</t>
  </si>
  <si>
    <t>OMYTI ZDIVA TLAKOVOU VODOU</t>
  </si>
  <si>
    <t>615981125T00</t>
  </si>
  <si>
    <t>OBKLAD DESKAMI LIGNOPOR</t>
  </si>
  <si>
    <t>619442431T00</t>
  </si>
  <si>
    <t>PRIPLATEK ZA VYTAZENI FABIONU,RIMS</t>
  </si>
  <si>
    <t>619450121T00</t>
  </si>
  <si>
    <t>PRIPLATEK ZA PROVEDENI SAMBRAN</t>
  </si>
  <si>
    <t>622421144T00</t>
  </si>
  <si>
    <t>VNEJSI OMITKA STEN - CLENITOST 1-2</t>
  </si>
  <si>
    <t>63</t>
  </si>
  <si>
    <t>Podlahy a podlahové konstrukce</t>
  </si>
  <si>
    <t>272311011T00</t>
  </si>
  <si>
    <t>PODKLADNI BETONOVA MAZANINA</t>
  </si>
  <si>
    <t>631571002T00</t>
  </si>
  <si>
    <t>NASYP - KAMENIVO DRCENE</t>
  </si>
  <si>
    <t>631591115T00</t>
  </si>
  <si>
    <t>NASYP Z KERAMZITU</t>
  </si>
  <si>
    <t>632451064T00</t>
  </si>
  <si>
    <t>POTER PISCEMTOVY STROJ. HLAZENY 4-6</t>
  </si>
  <si>
    <t>94</t>
  </si>
  <si>
    <t>Lešení a stavební výtahy</t>
  </si>
  <si>
    <t>941941041T00</t>
  </si>
  <si>
    <t>MONTAZ FASADNIHO LESENI</t>
  </si>
  <si>
    <t>941941291T00</t>
  </si>
  <si>
    <t>NAJEM FASADNIHO LESENI ZA MESIC</t>
  </si>
  <si>
    <t>941941841T00</t>
  </si>
  <si>
    <t>DEMONTAZ FASADNIHO LESENI</t>
  </si>
  <si>
    <t>941955002T00</t>
  </si>
  <si>
    <t>LESENI PRACOVNI POMOCNE</t>
  </si>
  <si>
    <t>941955102T00</t>
  </si>
  <si>
    <t>POMOCNE LESENI VE SCHODISTI</t>
  </si>
  <si>
    <t>943943221T00</t>
  </si>
  <si>
    <t>MONTAZ LESENI PROSTOROVEHO</t>
  </si>
  <si>
    <t>943943292T00</t>
  </si>
  <si>
    <t>PRIPLATEK ZA MESIC POUZITI</t>
  </si>
  <si>
    <t>943943821T00</t>
  </si>
  <si>
    <t>DEMONTAZ PROSTOROVEHO LESENI</t>
  </si>
  <si>
    <t>95</t>
  </si>
  <si>
    <t>Dokončovací konstrukce a práce</t>
  </si>
  <si>
    <t>596841112T00</t>
  </si>
  <si>
    <t>KLADENI KAMENNYCH DLAZDIC</t>
  </si>
  <si>
    <t>952901110T00</t>
  </si>
  <si>
    <t>CISTENI OKEN</t>
  </si>
  <si>
    <t>952901114T00</t>
  </si>
  <si>
    <t>VYCISTENI BUDOV</t>
  </si>
  <si>
    <t>952908117T00</t>
  </si>
  <si>
    <t>ODVOZ A SKLADKOVNE STAVEBNI SUTI</t>
  </si>
  <si>
    <t>KONTEJ</t>
  </si>
  <si>
    <t>953761133T00</t>
  </si>
  <si>
    <t>ODVETRANI - TRUBKA KG DN150</t>
  </si>
  <si>
    <t>953832211T00</t>
  </si>
  <si>
    <t>OSAZENI OCELOVYCH RAMU</t>
  </si>
  <si>
    <t>953922108T00</t>
  </si>
  <si>
    <t>VENTILACNI MRIZKA</t>
  </si>
  <si>
    <t>KUS</t>
  </si>
  <si>
    <t>953941110T00</t>
  </si>
  <si>
    <t>MONTAZ ZABRADLI</t>
  </si>
  <si>
    <t>953942425T00</t>
  </si>
  <si>
    <t>OSAZOVANI RAMU POKLOPU</t>
  </si>
  <si>
    <t>953943124T00</t>
  </si>
  <si>
    <t>OSAZ VYROBKU 30 KG DO BETONU</t>
  </si>
  <si>
    <t>75S-02</t>
  </si>
  <si>
    <t>PRIPRAVA PRO VITRAZ</t>
  </si>
  <si>
    <t>95S-01</t>
  </si>
  <si>
    <t>OCISTENI KAMENNYCH DLAZDIC</t>
  </si>
  <si>
    <t>55340065</t>
  </si>
  <si>
    <t>POKLOP PRO BETON VYPLN 90X60</t>
  </si>
  <si>
    <t>96</t>
  </si>
  <si>
    <t>Bourání konstrukcí</t>
  </si>
  <si>
    <t>113106122T00</t>
  </si>
  <si>
    <t>ROZEBRANI DLAZEB Z KAMENYCH DLAZDICE</t>
  </si>
  <si>
    <t>963012520T00</t>
  </si>
  <si>
    <t>BOURANI - ZAKLOP DREVENEHO STROPU</t>
  </si>
  <si>
    <t>965022121T00</t>
  </si>
  <si>
    <t>BOURANI - PODLAHY DLAZBY LOM KAMENE</t>
  </si>
  <si>
    <t>965042121T00</t>
  </si>
  <si>
    <t>BOURANI PODKLADNICH BETONU</t>
  </si>
  <si>
    <t>965081813T00</t>
  </si>
  <si>
    <t>BOURANI DREVENYCH PODLAH Z PRKEN</t>
  </si>
  <si>
    <t>967021113T00</t>
  </si>
  <si>
    <t>PRISEKANI KAMENNEHO ZDIVA V PLOSE -15CM</t>
  </si>
  <si>
    <t>968061125T00</t>
  </si>
  <si>
    <t>VYVESENI DVERNICH KRIDEL</t>
  </si>
  <si>
    <t>971024651T00</t>
  </si>
  <si>
    <t>OTVORY DO 4M2 ZDIVO KAMENNE</t>
  </si>
  <si>
    <t>971033641T00</t>
  </si>
  <si>
    <t>BOURANI OTVORU VE ZDIVU CIHELNEM</t>
  </si>
  <si>
    <t>974029664T00</t>
  </si>
  <si>
    <t>RYHY ZDI KAM PRO NOSNIK 15XI5CM</t>
  </si>
  <si>
    <t>M</t>
  </si>
  <si>
    <t>978012161T00</t>
  </si>
  <si>
    <t>OTLUCENI OMITKY STROP RAKOS 50%</t>
  </si>
  <si>
    <t>978013161T00</t>
  </si>
  <si>
    <t>OTLUCENI OMITEK STEN 50%</t>
  </si>
  <si>
    <t>978015291T00</t>
  </si>
  <si>
    <t>OTLUCENI OMITKY 100%</t>
  </si>
  <si>
    <t>979011111T00</t>
  </si>
  <si>
    <t>SVISLA DOPRAVA SUTI ZA PRVE PODLAZI</t>
  </si>
  <si>
    <t>979082111T00</t>
  </si>
  <si>
    <t>VNITROSTAV DOPRAVA SUTI DO 10M</t>
  </si>
  <si>
    <t>979082121T00</t>
  </si>
  <si>
    <t>VNITROSTAV DOPRAVA SUTI ZKD 5M</t>
  </si>
  <si>
    <t>979087112T00</t>
  </si>
  <si>
    <t>NAKLADANI SUTI NA DOPRAV.PROSTREDEK</t>
  </si>
  <si>
    <t>984201169T00</t>
  </si>
  <si>
    <t>ODVOZ SUTI NA SKLADKU - 10KM</t>
  </si>
  <si>
    <t>985121111T00</t>
  </si>
  <si>
    <t>ODVOZ SUTI ZA KAZDY DALSI KM</t>
  </si>
  <si>
    <t>998010002T00</t>
  </si>
  <si>
    <t>POPLATEK ZA SKLADKU</t>
  </si>
  <si>
    <t>711</t>
  </si>
  <si>
    <t>Izolace proti vodě</t>
  </si>
  <si>
    <t>711111001T00</t>
  </si>
  <si>
    <t>NATER PENETRACNIM ASFALTOVYM LAKEM</t>
  </si>
  <si>
    <t>711199094T00</t>
  </si>
  <si>
    <t>PRITAVENI IZOLACE PROTI VLHKOSTI</t>
  </si>
  <si>
    <t>62831125</t>
  </si>
  <si>
    <t>ASFALTOVE PASY BITAGIT</t>
  </si>
  <si>
    <t>998711101T00</t>
  </si>
  <si>
    <t xml:space="preserve">přesun hmot </t>
  </si>
  <si>
    <t>713</t>
  </si>
  <si>
    <t>Izolace tepelné</t>
  </si>
  <si>
    <t>713111121T00</t>
  </si>
  <si>
    <t>MONTAZ TEPELNE IZOLACE STROPU</t>
  </si>
  <si>
    <t>713111122T00</t>
  </si>
  <si>
    <t>PRIPLATEK ZA DALSI VRSTVU IZOLACE</t>
  </si>
  <si>
    <t>713121111T00</t>
  </si>
  <si>
    <t>MONTAZ TEPELNE IZOLACE PODLAH</t>
  </si>
  <si>
    <t>713191122T00</t>
  </si>
  <si>
    <t>IZOL TEPEL POLOZENI A500H</t>
  </si>
  <si>
    <t>28318665</t>
  </si>
  <si>
    <t>POLYSTYREN EPS 100 Z</t>
  </si>
  <si>
    <t>63151449</t>
  </si>
  <si>
    <t>ORSIL OSTROP</t>
  </si>
  <si>
    <t>720</t>
  </si>
  <si>
    <t>Zdravotechnická instalace</t>
  </si>
  <si>
    <t>721290112T00</t>
  </si>
  <si>
    <t>ZKOUSKA TESNOSTI KANALIZACE</t>
  </si>
  <si>
    <t>722122003T01</t>
  </si>
  <si>
    <t>PPR DN 20+mirelon, tlak.zkouška, proplach</t>
  </si>
  <si>
    <t>722122006T01</t>
  </si>
  <si>
    <t>PPR DN 25+mirelon, tlak.zkouška, proplach</t>
  </si>
  <si>
    <t>722190831T00</t>
  </si>
  <si>
    <t>ZAZATKOVANI VYPUSTEK</t>
  </si>
  <si>
    <t>722221141T00</t>
  </si>
  <si>
    <t>KOHOUT KULOVY DN 20</t>
  </si>
  <si>
    <t>722221142T00</t>
  </si>
  <si>
    <t>KOHOUT KULOVY DN 25</t>
  </si>
  <si>
    <t>722222110T00</t>
  </si>
  <si>
    <t>KOHOUT KULOVY S VYP DN 25</t>
  </si>
  <si>
    <t>722231062T00</t>
  </si>
  <si>
    <t>VENTIL ZPETNY DN 20</t>
  </si>
  <si>
    <t>722231162T00</t>
  </si>
  <si>
    <t>VENTIL POJISTNY DN 20</t>
  </si>
  <si>
    <t>722260923T00</t>
  </si>
  <si>
    <t>VODOMER G 1"</t>
  </si>
  <si>
    <t>725119300T00</t>
  </si>
  <si>
    <t>MONTAZ WC KOMBI</t>
  </si>
  <si>
    <t>725210983T00</t>
  </si>
  <si>
    <t>MONTAZ UMYVADLA</t>
  </si>
  <si>
    <t>725332330T00</t>
  </si>
  <si>
    <t>MONTAZ VYLEVKY</t>
  </si>
  <si>
    <t>725539102T00</t>
  </si>
  <si>
    <t>DODAVKA A MONTAZ EL. ZASOBNIKU 80L</t>
  </si>
  <si>
    <t>55143070</t>
  </si>
  <si>
    <t>BATERIE UMYV.RAF-POLAR PL 26</t>
  </si>
  <si>
    <t>55143073</t>
  </si>
  <si>
    <t>BATERIE DREZ.RAF-POLAR PL15</t>
  </si>
  <si>
    <t>64214248</t>
  </si>
  <si>
    <t>UMYVATKO ROHOVE č. 2126.1</t>
  </si>
  <si>
    <t>64214252</t>
  </si>
  <si>
    <t>UMYVADLO JIKA-LYRA 55CM</t>
  </si>
  <si>
    <t>64230233</t>
  </si>
  <si>
    <t>SEDATKO WC</t>
  </si>
  <si>
    <t>64230236</t>
  </si>
  <si>
    <t>MISA WC KOMBI 24086 ZNOJMO</t>
  </si>
  <si>
    <t>764</t>
  </si>
  <si>
    <t>Konstrukce klempířské</t>
  </si>
  <si>
    <t>764211201T00</t>
  </si>
  <si>
    <t>CU ZASTRESENI NA HLADKO</t>
  </si>
  <si>
    <t>764211233T00</t>
  </si>
  <si>
    <t>PRIPLATEK ZA SEGMENT</t>
  </si>
  <si>
    <t>764222223T00</t>
  </si>
  <si>
    <t>CU OKAPOVY PLECH RS 330</t>
  </si>
  <si>
    <t>764231220T00</t>
  </si>
  <si>
    <t>CU LEMOVANI ZDI RS 250</t>
  </si>
  <si>
    <t>764235230T00</t>
  </si>
  <si>
    <t>CU LEMOVANI ZDI OBLOUK- SEGMENT  RS 330</t>
  </si>
  <si>
    <t>764242220T00</t>
  </si>
  <si>
    <t>CU LEMOVANI TRUB DO D 100</t>
  </si>
  <si>
    <t>764294220T00</t>
  </si>
  <si>
    <t>CU PODKLADNI PAS RS 200</t>
  </si>
  <si>
    <t>764510240T00</t>
  </si>
  <si>
    <t>CU OPLECHOVANI PARAPETU RS 250</t>
  </si>
  <si>
    <t>764510250T00</t>
  </si>
  <si>
    <t>CU OPLECHOVANI PARAPETU RS 330</t>
  </si>
  <si>
    <t>766</t>
  </si>
  <si>
    <t>Konstrukce truhlářské</t>
  </si>
  <si>
    <t>766613021T00</t>
  </si>
  <si>
    <t>KOMPLETACE DREVENYCH OKEN</t>
  </si>
  <si>
    <t>766628675T00</t>
  </si>
  <si>
    <t>MONTAZ PROSKLENYCH STEN</t>
  </si>
  <si>
    <t>766661351T00</t>
  </si>
  <si>
    <t>MONTAZ DREVENYCH ZARUBNI A DVERI 1K</t>
  </si>
  <si>
    <t>766661353T00</t>
  </si>
  <si>
    <t>MONTAZ DREVENYCH ZARUBNI A DVERI 2K</t>
  </si>
  <si>
    <t>766694112T00</t>
  </si>
  <si>
    <t>MONTAZ PARAPETNICH DESEK</t>
  </si>
  <si>
    <t>766695213T00</t>
  </si>
  <si>
    <t>PRAH DVERI DREVENY - 1KR</t>
  </si>
  <si>
    <t>766695233T00</t>
  </si>
  <si>
    <t>PRAH DVERI DREVENY  -2KR</t>
  </si>
  <si>
    <t>766S-01</t>
  </si>
  <si>
    <t>DVERE VCHODOVE TR6  VC ZARUBNE</t>
  </si>
  <si>
    <t>766S-02</t>
  </si>
  <si>
    <t>DVERE VCHODOVE TR9  VC ZARUBNE</t>
  </si>
  <si>
    <t>766S-03</t>
  </si>
  <si>
    <t>VNITRNI DVERE TR10 DVOUKRIDLOVE</t>
  </si>
  <si>
    <t>766S-04</t>
  </si>
  <si>
    <t>DVERE VNITRNI TR14 DVOUKRIDLOVE</t>
  </si>
  <si>
    <t>766S-05</t>
  </si>
  <si>
    <t>DVERE VNITRNI TR11 JEDNOKR. VC  ZARUBNE</t>
  </si>
  <si>
    <t>766S-06</t>
  </si>
  <si>
    <t>DVERE VNITRNI TR12 JEDNOKR. VC ZARUBNE</t>
  </si>
  <si>
    <t>766S-07</t>
  </si>
  <si>
    <t>VNITRNI DVERE TR13 JEDNOKR. VC ZARUBNE</t>
  </si>
  <si>
    <t>766S-08</t>
  </si>
  <si>
    <t>DVERE VNITRNI TR16 JEDNOKR. VC ZARUBNE</t>
  </si>
  <si>
    <t>766S-09</t>
  </si>
  <si>
    <t>DVERE VNITRNÍ TR17 JEDNOKR. VC ZARUBNE</t>
  </si>
  <si>
    <t>766S-10</t>
  </si>
  <si>
    <t>DVERE VNITRNI TR18 JEDNOKR, VC ZARUBNE</t>
  </si>
  <si>
    <t>766S-11</t>
  </si>
  <si>
    <t>DVERE VNITRNI TR19 VC ZARUBNE</t>
  </si>
  <si>
    <t>766S-12</t>
  </si>
  <si>
    <t>DVERE VNITRNI TR20 VC ZARUBNE</t>
  </si>
  <si>
    <t>766S-13</t>
  </si>
  <si>
    <t>DVERE VNITRNI TR21 VC ZARUBNE</t>
  </si>
  <si>
    <t>766S-14</t>
  </si>
  <si>
    <t>DREVENA STENA VNITRNITR28 VC DVERI</t>
  </si>
  <si>
    <t>766S-15</t>
  </si>
  <si>
    <t>PLUTEK TR30 DREVENY V=1M DL. 5.2 M</t>
  </si>
  <si>
    <t>766S-16</t>
  </si>
  <si>
    <t>ZABRADLI TR 26</t>
  </si>
  <si>
    <t>766S-17</t>
  </si>
  <si>
    <t>ZABRADLI SCHODISTE</t>
  </si>
  <si>
    <t>766S-18</t>
  </si>
  <si>
    <t>MADLO SCHODISTE</t>
  </si>
  <si>
    <t>766S-19</t>
  </si>
  <si>
    <t>DREVENY RAM VYKYRE  TR31</t>
  </si>
  <si>
    <t>766S-20</t>
  </si>
  <si>
    <t>DREVENA SVLAKOVA DVIRKA 90/110 TR32</t>
  </si>
  <si>
    <t>766S-21</t>
  </si>
  <si>
    <t>REPASE DVIREK SCHRANKY NA TORU</t>
  </si>
  <si>
    <t>767</t>
  </si>
  <si>
    <t>Konstrukce zámečnické</t>
  </si>
  <si>
    <t>767510191T00</t>
  </si>
  <si>
    <t>MONTAZ POKLOPU OCELOVYCH</t>
  </si>
  <si>
    <t>767991930T00</t>
  </si>
  <si>
    <t>VYROBA ZAMECNICKYCH PRVKU - STRISKA</t>
  </si>
  <si>
    <t>KG</t>
  </si>
  <si>
    <t>767999101T00</t>
  </si>
  <si>
    <t>MONTAZ ATYPU O HMOTNOST DO -50KG</t>
  </si>
  <si>
    <t>767999150T00</t>
  </si>
  <si>
    <t>CHEMICKA HMOZDINKA D20</t>
  </si>
  <si>
    <t>55340286</t>
  </si>
  <si>
    <t>POKLOP DO PUDNIHO PROSTORU EW30</t>
  </si>
  <si>
    <t>771</t>
  </si>
  <si>
    <t>Podlahy z dlaždic</t>
  </si>
  <si>
    <t>771471014T00</t>
  </si>
  <si>
    <t>MONTAZ ROVNEHO KERAMICKEHO SOKLIKU</t>
  </si>
  <si>
    <t>771571106T00</t>
  </si>
  <si>
    <t>MONTAZ DLAZBY Z KERAMICKYCH DLAZDIC</t>
  </si>
  <si>
    <t>771571110T00</t>
  </si>
  <si>
    <t>PRIPLATEK ZA FLEX LEPIDLO</t>
  </si>
  <si>
    <t>771571112T00</t>
  </si>
  <si>
    <t>PRIPLATEK ZA VZOR NEBO SPAROREZ</t>
  </si>
  <si>
    <t>771571120T00</t>
  </si>
  <si>
    <t>PRECHODOVA, DILATACNI LISTY - MONTAZ</t>
  </si>
  <si>
    <t>28341011</t>
  </si>
  <si>
    <t>PRECHODOVA LISTA DINAFIX</t>
  </si>
  <si>
    <t>59763784</t>
  </si>
  <si>
    <t>DLAZBA KERAMICKA      nákup 350Kč/1m2</t>
  </si>
  <si>
    <t>59763820/2</t>
  </si>
  <si>
    <t>KERAMICKY SOKLIK DL. 30CM nákup 35Kč/kus</t>
  </si>
  <si>
    <t>772</t>
  </si>
  <si>
    <t>Kamenné  dlažby</t>
  </si>
  <si>
    <t>772231418T00</t>
  </si>
  <si>
    <t>KAMENY SOKLIK v = 10CM</t>
  </si>
  <si>
    <t>772421121T00</t>
  </si>
  <si>
    <t>MONTAZ SCHOSTOVE STUPNICE Z KAMEN. DESKY</t>
  </si>
  <si>
    <t>772421124T00</t>
  </si>
  <si>
    <t>MONTAZ SCHODIST. PODSTUPNICE Z KAMEN.DESKY</t>
  </si>
  <si>
    <t>772501140T00</t>
  </si>
  <si>
    <t>DLAZBA Z KAMENNYCH DLAZDIC</t>
  </si>
  <si>
    <t>59764998</t>
  </si>
  <si>
    <t>SCHODIST. STUPEN - ZULA</t>
  </si>
  <si>
    <t>59764999</t>
  </si>
  <si>
    <t>SCHODISTOVA PODSTUPNICE - ZULA</t>
  </si>
  <si>
    <t>59765100</t>
  </si>
  <si>
    <t>SOKLIK ZULA V= -15CM</t>
  </si>
  <si>
    <t>59765171</t>
  </si>
  <si>
    <t>DLAZBA KAMEN ZULA</t>
  </si>
  <si>
    <t>776</t>
  </si>
  <si>
    <t>Podlahy povlakové</t>
  </si>
  <si>
    <t>776572092T00</t>
  </si>
  <si>
    <t>MONTAZ KOBERCE LEPENEHO</t>
  </si>
  <si>
    <t>776572099T00</t>
  </si>
  <si>
    <t>MONTAZ SOKLIKU DO KOBERCOVE LISTY</t>
  </si>
  <si>
    <t>69895005</t>
  </si>
  <si>
    <t>ZATEZOVY KOBEREC nákup 400Kč/1m2</t>
  </si>
  <si>
    <t>781</t>
  </si>
  <si>
    <t>Obklady keramické</t>
  </si>
  <si>
    <t>781411012T00</t>
  </si>
  <si>
    <t>MONTAZ - KERAMICKY OBKLAD</t>
  </si>
  <si>
    <t>28341006</t>
  </si>
  <si>
    <t>UKONC. LISTA BILA DO OBKLADU</t>
  </si>
  <si>
    <t>59781112</t>
  </si>
  <si>
    <t>OBKLAD KERAMICKY   nákup 300Kč/1m2</t>
  </si>
  <si>
    <t>784</t>
  </si>
  <si>
    <t>Malby</t>
  </si>
  <si>
    <t>784402801T00</t>
  </si>
  <si>
    <t>OSKRABANI MALEB</t>
  </si>
  <si>
    <t>784452271T00</t>
  </si>
  <si>
    <t>MALBA PRIMALEX BILA</t>
  </si>
  <si>
    <t>784499905T00</t>
  </si>
  <si>
    <t>NATER FASADNI BARVOU</t>
  </si>
  <si>
    <t>ZAŘÍZENÍ STAVENIŠTĚ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</si>
</sst>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5" fillId="2" borderId="8" xfId="0" applyNumberFormat="1" applyFon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4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167" fontId="0" fillId="0" borderId="18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167" fontId="7" fillId="2" borderId="37" xfId="0" applyNumberFormat="1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1" xfId="19" applyFont="1" applyBorder="1">
      <alignment/>
      <protection/>
    </xf>
    <xf numFmtId="0" fontId="0" fillId="0" borderId="41" xfId="19" applyBorder="1">
      <alignment/>
      <protection/>
    </xf>
    <xf numFmtId="0" fontId="0" fillId="0" borderId="41" xfId="19" applyBorder="1" applyAlignment="1">
      <alignment horizontal="right"/>
      <protection/>
    </xf>
    <xf numFmtId="0" fontId="0" fillId="0" borderId="42" xfId="19" applyFont="1" applyBorder="1">
      <alignment/>
      <protection/>
    </xf>
    <xf numFmtId="0" fontId="0" fillId="0" borderId="41" xfId="0" applyNumberFormat="1" applyBorder="1" applyAlignment="1">
      <alignment horizontal="left"/>
    </xf>
    <xf numFmtId="0" fontId="0" fillId="0" borderId="43" xfId="0" applyNumberFormat="1" applyBorder="1" applyAlignment="1">
      <alignment/>
    </xf>
    <xf numFmtId="0" fontId="3" fillId="0" borderId="44" xfId="19" applyFont="1" applyBorder="1">
      <alignment/>
      <protection/>
    </xf>
    <xf numFmtId="0" fontId="0" fillId="0" borderId="44" xfId="19" applyBorder="1">
      <alignment/>
      <protection/>
    </xf>
    <xf numFmtId="0" fontId="0" fillId="0" borderId="44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3" fontId="1" fillId="2" borderId="26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1" fillId="2" borderId="46" xfId="0" applyNumberFormat="1" applyFont="1" applyFill="1" applyBorder="1" applyAlignment="1">
      <alignment/>
    </xf>
    <xf numFmtId="3" fontId="1" fillId="2" borderId="47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29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0" fillId="4" borderId="48" xfId="0" applyFill="1" applyBorder="1" applyAlignment="1">
      <alignment/>
    </xf>
    <xf numFmtId="0" fontId="1" fillId="4" borderId="49" xfId="0" applyFont="1" applyFill="1" applyBorder="1" applyAlignment="1">
      <alignment horizontal="right"/>
    </xf>
    <xf numFmtId="0" fontId="1" fillId="4" borderId="30" xfId="0" applyFont="1" applyFill="1" applyBorder="1" applyAlignment="1">
      <alignment horizontal="right"/>
    </xf>
    <xf numFmtId="0" fontId="1" fillId="4" borderId="31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 horizontal="right"/>
    </xf>
    <xf numFmtId="4" fontId="6" fillId="4" borderId="48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166" fontId="0" fillId="0" borderId="5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2" borderId="37" xfId="0" applyFill="1" applyBorder="1" applyAlignment="1">
      <alignment/>
    </xf>
    <xf numFmtId="4" fontId="0" fillId="2" borderId="51" xfId="0" applyNumberFormat="1" applyFill="1" applyBorder="1" applyAlignment="1">
      <alignment/>
    </xf>
    <xf numFmtId="4" fontId="0" fillId="2" borderId="36" xfId="0" applyNumberFormat="1" applyFill="1" applyBorder="1" applyAlignment="1">
      <alignment/>
    </xf>
    <xf numFmtId="4" fontId="0" fillId="2" borderId="37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2" xfId="19" applyFont="1" applyBorder="1" applyAlignment="1">
      <alignment horizontal="right"/>
      <protection/>
    </xf>
    <xf numFmtId="0" fontId="0" fillId="0" borderId="41" xfId="19" applyBorder="1" applyAlignment="1">
      <alignment horizontal="left"/>
      <protection/>
    </xf>
    <xf numFmtId="0" fontId="0" fillId="0" borderId="43" xfId="19" applyBorder="1">
      <alignment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0" xfId="19" applyNumberFormat="1" applyFont="1" applyFill="1" applyBorder="1">
      <alignment/>
      <protection/>
    </xf>
    <xf numFmtId="0" fontId="9" fillId="3" borderId="32" xfId="19" applyFont="1" applyFill="1" applyBorder="1" applyAlignment="1">
      <alignment horizontal="center"/>
      <protection/>
    </xf>
    <xf numFmtId="0" fontId="9" fillId="3" borderId="32" xfId="19" applyNumberFormat="1" applyFont="1" applyFill="1" applyBorder="1" applyAlignment="1">
      <alignment horizontal="center"/>
      <protection/>
    </xf>
    <xf numFmtId="0" fontId="9" fillId="3" borderId="50" xfId="19" applyFont="1" applyFill="1" applyBorder="1" applyAlignment="1">
      <alignment horizontal="center"/>
      <protection/>
    </xf>
    <xf numFmtId="0" fontId="1" fillId="0" borderId="52" xfId="19" applyFont="1" applyBorder="1" applyAlignment="1">
      <alignment horizontal="center"/>
      <protection/>
    </xf>
    <xf numFmtId="49" fontId="1" fillId="0" borderId="52" xfId="19" applyNumberFormat="1" applyFont="1" applyBorder="1" applyAlignment="1">
      <alignment horizontal="left"/>
      <protection/>
    </xf>
    <xf numFmtId="0" fontId="1" fillId="0" borderId="52" xfId="19" applyFont="1" applyBorder="1">
      <alignment/>
      <protection/>
    </xf>
    <xf numFmtId="0" fontId="0" fillId="0" borderId="52" xfId="19" applyBorder="1" applyAlignment="1">
      <alignment horizontal="center"/>
      <protection/>
    </xf>
    <xf numFmtId="0" fontId="0" fillId="0" borderId="52" xfId="19" applyNumberFormat="1" applyBorder="1" applyAlignment="1">
      <alignment horizontal="right"/>
      <protection/>
    </xf>
    <xf numFmtId="0" fontId="0" fillId="0" borderId="52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2" xfId="19" applyFont="1" applyBorder="1" applyAlignment="1">
      <alignment horizontal="center" vertical="top"/>
      <protection/>
    </xf>
    <xf numFmtId="49" fontId="8" fillId="0" borderId="52" xfId="19" applyNumberFormat="1" applyFont="1" applyBorder="1" applyAlignment="1">
      <alignment horizontal="left" vertical="top"/>
      <protection/>
    </xf>
    <xf numFmtId="0" fontId="8" fillId="0" borderId="52" xfId="19" applyFont="1" applyBorder="1" applyAlignment="1">
      <alignment wrapText="1"/>
      <protection/>
    </xf>
    <xf numFmtId="49" fontId="8" fillId="0" borderId="52" xfId="19" applyNumberFormat="1" applyFont="1" applyBorder="1" applyAlignment="1">
      <alignment horizontal="center" shrinkToFit="1"/>
      <protection/>
    </xf>
    <xf numFmtId="4" fontId="8" fillId="0" borderId="52" xfId="19" applyNumberFormat="1" applyFont="1" applyBorder="1" applyAlignment="1">
      <alignment horizontal="right"/>
      <protection/>
    </xf>
    <xf numFmtId="4" fontId="8" fillId="0" borderId="52" xfId="19" applyNumberFormat="1" applyFont="1" applyBorder="1">
      <alignment/>
      <protection/>
    </xf>
    <xf numFmtId="0" fontId="0" fillId="2" borderId="53" xfId="19" applyFill="1" applyBorder="1" applyAlignment="1">
      <alignment horizontal="center"/>
      <protection/>
    </xf>
    <xf numFmtId="49" fontId="3" fillId="2" borderId="53" xfId="19" applyNumberFormat="1" applyFont="1" applyFill="1" applyBorder="1" applyAlignment="1">
      <alignment horizontal="left"/>
      <protection/>
    </xf>
    <xf numFmtId="0" fontId="3" fillId="2" borderId="53" xfId="19" applyFont="1" applyFill="1" applyBorder="1">
      <alignment/>
      <protection/>
    </xf>
    <xf numFmtId="4" fontId="0" fillId="2" borderId="53" xfId="19" applyNumberFormat="1" applyFill="1" applyBorder="1" applyAlignment="1">
      <alignment horizontal="right"/>
      <protection/>
    </xf>
    <xf numFmtId="4" fontId="1" fillId="2" borderId="53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2" borderId="37" xfId="0" applyNumberFormat="1" applyFont="1" applyFill="1" applyBorder="1" applyAlignment="1">
      <alignment horizontal="right"/>
    </xf>
    <xf numFmtId="3" fontId="1" fillId="2" borderId="51" xfId="0" applyNumberFormat="1" applyFont="1" applyFill="1" applyBorder="1" applyAlignment="1">
      <alignment horizontal="right"/>
    </xf>
    <xf numFmtId="0" fontId="0" fillId="0" borderId="56" xfId="19" applyFont="1" applyBorder="1" applyAlignment="1">
      <alignment horizontal="center"/>
      <protection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60" xfId="19" applyFont="1" applyBorder="1" applyAlignment="1">
      <alignment horizontal="left"/>
      <protection/>
    </xf>
    <xf numFmtId="0" fontId="0" fillId="0" borderId="44" xfId="19" applyFont="1" applyBorder="1" applyAlignment="1">
      <alignment horizontal="left"/>
      <protection/>
    </xf>
    <xf numFmtId="0" fontId="0" fillId="0" borderId="61" xfId="19" applyFont="1" applyBorder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49" fontId="0" fillId="0" borderId="58" xfId="19" applyNumberFormat="1" applyFont="1" applyBorder="1" applyAlignment="1">
      <alignment horizontal="center"/>
      <protection/>
    </xf>
    <xf numFmtId="0" fontId="0" fillId="0" borderId="60" xfId="19" applyBorder="1" applyAlignment="1">
      <alignment horizontal="center" shrinkToFit="1"/>
      <protection/>
    </xf>
    <xf numFmtId="0" fontId="0" fillId="0" borderId="44" xfId="19" applyBorder="1" applyAlignment="1">
      <alignment horizontal="center" shrinkToFit="1"/>
      <protection/>
    </xf>
    <xf numFmtId="0" fontId="0" fillId="0" borderId="61" xfId="19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6" t="str">
        <f>Rekapitulace!G2</f>
        <v>ROZPOČET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71</v>
      </c>
      <c r="B5" s="16"/>
      <c r="C5" s="17" t="s">
        <v>72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69</v>
      </c>
      <c r="B7" s="16"/>
      <c r="C7" s="17" t="s">
        <v>70</v>
      </c>
      <c r="D7" s="18"/>
      <c r="E7" s="18"/>
      <c r="F7" s="24"/>
      <c r="G7" s="14"/>
    </row>
    <row r="8" spans="1:9" ht="12.75">
      <c r="A8" s="19" t="s">
        <v>8</v>
      </c>
      <c r="B8" s="21"/>
      <c r="C8" s="177"/>
      <c r="D8" s="178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77"/>
      <c r="D9" s="178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/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9"/>
      <c r="F12" s="180"/>
      <c r="G12" s="181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 t="str">
        <f>Rekapitulace!A29</f>
        <v>ZAŘÍZENÍ STAVENIŠTĚ</v>
      </c>
      <c r="E15" s="48"/>
      <c r="F15" s="49"/>
      <c r="G15" s="46">
        <f>Rekapitulace!I29</f>
        <v>0</v>
      </c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/>
      <c r="E16" s="50"/>
      <c r="F16" s="51"/>
      <c r="G16" s="46"/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/>
      <c r="E17" s="50"/>
      <c r="F17" s="51"/>
      <c r="G17" s="46"/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/>
      <c r="E18" s="50"/>
      <c r="F18" s="51"/>
      <c r="G18" s="46"/>
    </row>
    <row r="19" spans="1:7" ht="15.75" customHeight="1">
      <c r="A19" s="53" t="s">
        <v>26</v>
      </c>
      <c r="B19" s="8"/>
      <c r="C19" s="46">
        <f>SUM(C15:C18)</f>
        <v>0</v>
      </c>
      <c r="D19" s="54"/>
      <c r="E19" s="50"/>
      <c r="F19" s="51"/>
      <c r="G19" s="46"/>
    </row>
    <row r="20" spans="1:7" ht="15.75" customHeight="1">
      <c r="A20" s="53"/>
      <c r="B20" s="8"/>
      <c r="C20" s="46"/>
      <c r="D20" s="30"/>
      <c r="E20" s="50"/>
      <c r="F20" s="51"/>
      <c r="G20" s="46"/>
    </row>
    <row r="21" spans="1:7" ht="15.75" customHeight="1">
      <c r="A21" s="53" t="s">
        <v>27</v>
      </c>
      <c r="B21" s="8"/>
      <c r="C21" s="46">
        <f>HZS</f>
        <v>0</v>
      </c>
      <c r="D21" s="30"/>
      <c r="E21" s="50"/>
      <c r="F21" s="51"/>
      <c r="G21" s="46"/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20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20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76"/>
      <c r="C37" s="176"/>
      <c r="D37" s="176"/>
      <c r="E37" s="176"/>
      <c r="F37" s="176"/>
      <c r="G37" s="176"/>
      <c r="H37" t="s">
        <v>4</v>
      </c>
    </row>
    <row r="38" spans="1:8" ht="12.75" customHeight="1">
      <c r="A38" s="75"/>
      <c r="B38" s="176"/>
      <c r="C38" s="176"/>
      <c r="D38" s="176"/>
      <c r="E38" s="176"/>
      <c r="F38" s="176"/>
      <c r="G38" s="176"/>
      <c r="H38" t="s">
        <v>4</v>
      </c>
    </row>
    <row r="39" spans="1:8" ht="12.75">
      <c r="A39" s="75"/>
      <c r="B39" s="176"/>
      <c r="C39" s="176"/>
      <c r="D39" s="176"/>
      <c r="E39" s="176"/>
      <c r="F39" s="176"/>
      <c r="G39" s="176"/>
      <c r="H39" t="s">
        <v>4</v>
      </c>
    </row>
    <row r="40" spans="1:8" ht="12.75">
      <c r="A40" s="75"/>
      <c r="B40" s="176"/>
      <c r="C40" s="176"/>
      <c r="D40" s="176"/>
      <c r="E40" s="176"/>
      <c r="F40" s="176"/>
      <c r="G40" s="176"/>
      <c r="H40" t="s">
        <v>4</v>
      </c>
    </row>
    <row r="41" spans="1:8" ht="12.75">
      <c r="A41" s="75"/>
      <c r="B41" s="176"/>
      <c r="C41" s="176"/>
      <c r="D41" s="176"/>
      <c r="E41" s="176"/>
      <c r="F41" s="176"/>
      <c r="G41" s="176"/>
      <c r="H41" t="s">
        <v>4</v>
      </c>
    </row>
    <row r="42" spans="1:8" ht="12.75">
      <c r="A42" s="75"/>
      <c r="B42" s="176"/>
      <c r="C42" s="176"/>
      <c r="D42" s="176"/>
      <c r="E42" s="176"/>
      <c r="F42" s="176"/>
      <c r="G42" s="176"/>
      <c r="H42" t="s">
        <v>4</v>
      </c>
    </row>
    <row r="43" spans="1:8" ht="12.75">
      <c r="A43" s="75"/>
      <c r="B43" s="176"/>
      <c r="C43" s="176"/>
      <c r="D43" s="176"/>
      <c r="E43" s="176"/>
      <c r="F43" s="176"/>
      <c r="G43" s="176"/>
      <c r="H43" t="s">
        <v>4</v>
      </c>
    </row>
    <row r="44" spans="1:8" ht="12.75">
      <c r="A44" s="75"/>
      <c r="B44" s="176"/>
      <c r="C44" s="176"/>
      <c r="D44" s="176"/>
      <c r="E44" s="176"/>
      <c r="F44" s="176"/>
      <c r="G44" s="176"/>
      <c r="H44" t="s">
        <v>4</v>
      </c>
    </row>
    <row r="45" spans="1:8" ht="0.75" customHeight="1">
      <c r="A45" s="75"/>
      <c r="B45" s="176"/>
      <c r="C45" s="176"/>
      <c r="D45" s="176"/>
      <c r="E45" s="176"/>
      <c r="F45" s="176"/>
      <c r="G45" s="176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C8:D8"/>
    <mergeCell ref="C9:D9"/>
    <mergeCell ref="E12:G12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1"/>
  <sheetViews>
    <sheetView workbookViewId="0" topLeftCell="A1">
      <selection activeCell="H30" sqref="H30:I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76" t="str">
        <f>CONCATENATE(cislostavby," ",nazevstavby)</f>
        <v>8121 DOKONČENÍ REKONSTROKCE SYNAGOGY ČKYNĚ</v>
      </c>
      <c r="D1" s="77"/>
      <c r="E1" s="78"/>
      <c r="F1" s="77"/>
      <c r="G1" s="79" t="s">
        <v>44</v>
      </c>
      <c r="H1" s="80">
        <v>1</v>
      </c>
      <c r="I1" s="81"/>
    </row>
    <row r="2" spans="1:9" ht="13.5" thickBot="1">
      <c r="A2" s="186" t="s">
        <v>1</v>
      </c>
      <c r="B2" s="187"/>
      <c r="C2" s="82" t="str">
        <f>CONCATENATE(cisloobjektu," ",nazevobjektu)</f>
        <v>01 OBJEKT SYNAGOGY</v>
      </c>
      <c r="D2" s="83"/>
      <c r="E2" s="84"/>
      <c r="F2" s="83"/>
      <c r="G2" s="188" t="s">
        <v>73</v>
      </c>
      <c r="H2" s="189"/>
      <c r="I2" s="190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1" t="str">
        <f>Položky!B7</f>
        <v>3</v>
      </c>
      <c r="B7" s="94" t="str">
        <f>Položky!C7</f>
        <v>Svislé a kompletní konstrukce</v>
      </c>
      <c r="D7" s="95"/>
      <c r="E7" s="172">
        <f>Položky!BA19</f>
        <v>0</v>
      </c>
      <c r="F7" s="173">
        <f>Položky!BB19</f>
        <v>0</v>
      </c>
      <c r="G7" s="173">
        <f>Položky!BC19</f>
        <v>0</v>
      </c>
      <c r="H7" s="173">
        <f>Položky!BD19</f>
        <v>0</v>
      </c>
      <c r="I7" s="174">
        <f>Položky!BE19</f>
        <v>0</v>
      </c>
    </row>
    <row r="8" spans="1:9" s="13" customFormat="1" ht="12.75">
      <c r="A8" s="171" t="str">
        <f>Položky!B20</f>
        <v>6</v>
      </c>
      <c r="B8" s="94" t="str">
        <f>Položky!C20</f>
        <v>Úpravy povrchu</v>
      </c>
      <c r="D8" s="95"/>
      <c r="E8" s="172">
        <f>Položky!BA39</f>
        <v>0</v>
      </c>
      <c r="F8" s="173">
        <f>Položky!BB39</f>
        <v>0</v>
      </c>
      <c r="G8" s="173">
        <f>Položky!BC39</f>
        <v>0</v>
      </c>
      <c r="H8" s="173">
        <f>Položky!BD39</f>
        <v>0</v>
      </c>
      <c r="I8" s="174">
        <f>Položky!BE39</f>
        <v>0</v>
      </c>
    </row>
    <row r="9" spans="1:9" s="13" customFormat="1" ht="12.75">
      <c r="A9" s="171" t="str">
        <f>Položky!B40</f>
        <v>63</v>
      </c>
      <c r="B9" s="94" t="str">
        <f>Položky!C40</f>
        <v>Podlahy a podlahové konstrukce</v>
      </c>
      <c r="D9" s="95"/>
      <c r="E9" s="172">
        <f>Položky!BA46</f>
        <v>0</v>
      </c>
      <c r="F9" s="173">
        <f>Položky!BB46</f>
        <v>0</v>
      </c>
      <c r="G9" s="173">
        <f>Položky!BC46</f>
        <v>0</v>
      </c>
      <c r="H9" s="173">
        <f>Položky!BD46</f>
        <v>0</v>
      </c>
      <c r="I9" s="174">
        <f>Položky!BE46</f>
        <v>0</v>
      </c>
    </row>
    <row r="10" spans="1:9" s="13" customFormat="1" ht="12.75">
      <c r="A10" s="171" t="str">
        <f>Položky!B47</f>
        <v>94</v>
      </c>
      <c r="B10" s="94" t="str">
        <f>Položky!C47</f>
        <v>Lešení a stavební výtahy</v>
      </c>
      <c r="D10" s="95"/>
      <c r="E10" s="172">
        <f>Položky!BA57</f>
        <v>0</v>
      </c>
      <c r="F10" s="173">
        <f>Položky!BB57</f>
        <v>0</v>
      </c>
      <c r="G10" s="173">
        <f>Položky!BC57</f>
        <v>0</v>
      </c>
      <c r="H10" s="173">
        <f>Položky!BD57</f>
        <v>0</v>
      </c>
      <c r="I10" s="174">
        <f>Položky!BE57</f>
        <v>0</v>
      </c>
    </row>
    <row r="11" spans="1:9" s="13" customFormat="1" ht="12.75">
      <c r="A11" s="171" t="str">
        <f>Položky!B58</f>
        <v>95</v>
      </c>
      <c r="B11" s="94" t="str">
        <f>Položky!C58</f>
        <v>Dokončovací konstrukce a práce</v>
      </c>
      <c r="D11" s="95"/>
      <c r="E11" s="172">
        <f>Položky!BA73</f>
        <v>0</v>
      </c>
      <c r="F11" s="173">
        <f>Položky!BB73</f>
        <v>0</v>
      </c>
      <c r="G11" s="173">
        <f>Položky!BC73</f>
        <v>0</v>
      </c>
      <c r="H11" s="173">
        <f>Položky!BD73</f>
        <v>0</v>
      </c>
      <c r="I11" s="174">
        <f>Položky!BE73</f>
        <v>0</v>
      </c>
    </row>
    <row r="12" spans="1:9" s="13" customFormat="1" ht="12.75">
      <c r="A12" s="171" t="str">
        <f>Položky!B74</f>
        <v>96</v>
      </c>
      <c r="B12" s="94" t="str">
        <f>Položky!C74</f>
        <v>Bourání konstrukcí</v>
      </c>
      <c r="D12" s="95"/>
      <c r="E12" s="172">
        <f>Položky!BA95</f>
        <v>0</v>
      </c>
      <c r="F12" s="173">
        <f>Položky!BB95</f>
        <v>0</v>
      </c>
      <c r="G12" s="173">
        <f>Položky!BC95</f>
        <v>0</v>
      </c>
      <c r="H12" s="173">
        <f>Položky!BD95</f>
        <v>0</v>
      </c>
      <c r="I12" s="174">
        <f>Položky!BE95</f>
        <v>0</v>
      </c>
    </row>
    <row r="13" spans="1:9" s="13" customFormat="1" ht="12.75">
      <c r="A13" s="171" t="str">
        <f>Položky!B96</f>
        <v>711</v>
      </c>
      <c r="B13" s="94" t="str">
        <f>Položky!C96</f>
        <v>Izolace proti vodě</v>
      </c>
      <c r="D13" s="95"/>
      <c r="E13" s="172">
        <f>Položky!BA101</f>
        <v>0</v>
      </c>
      <c r="F13" s="173">
        <f>Položky!BB101</f>
        <v>0</v>
      </c>
      <c r="G13" s="173">
        <f>Položky!BC101</f>
        <v>0</v>
      </c>
      <c r="H13" s="173">
        <f>Položky!BD101</f>
        <v>0</v>
      </c>
      <c r="I13" s="174">
        <f>Položky!BE101</f>
        <v>0</v>
      </c>
    </row>
    <row r="14" spans="1:9" s="13" customFormat="1" ht="12.75">
      <c r="A14" s="171" t="str">
        <f>Položky!B102</f>
        <v>713</v>
      </c>
      <c r="B14" s="94" t="str">
        <f>Položky!C102</f>
        <v>Izolace tepelné</v>
      </c>
      <c r="D14" s="95"/>
      <c r="E14" s="172">
        <f>Položky!BA110</f>
        <v>0</v>
      </c>
      <c r="F14" s="173">
        <f>Položky!BB110</f>
        <v>0</v>
      </c>
      <c r="G14" s="173">
        <f>Položky!BC110</f>
        <v>0</v>
      </c>
      <c r="H14" s="173">
        <f>Položky!BD110</f>
        <v>0</v>
      </c>
      <c r="I14" s="174">
        <f>Položky!BE110</f>
        <v>0</v>
      </c>
    </row>
    <row r="15" spans="1:9" s="13" customFormat="1" ht="12.75">
      <c r="A15" s="171" t="str">
        <f>Položky!B111</f>
        <v>720</v>
      </c>
      <c r="B15" s="94" t="str">
        <f>Položky!C111</f>
        <v>Zdravotechnická instalace</v>
      </c>
      <c r="D15" s="95"/>
      <c r="E15" s="172">
        <f>Položky!BA133</f>
        <v>0</v>
      </c>
      <c r="F15" s="173">
        <f>Položky!BB133</f>
        <v>0</v>
      </c>
      <c r="G15" s="173">
        <f>Položky!BC133</f>
        <v>0</v>
      </c>
      <c r="H15" s="173">
        <f>Položky!BD133</f>
        <v>0</v>
      </c>
      <c r="I15" s="174">
        <f>Položky!BE133</f>
        <v>0</v>
      </c>
    </row>
    <row r="16" spans="1:9" s="13" customFormat="1" ht="12.75">
      <c r="A16" s="171" t="str">
        <f>Položky!B134</f>
        <v>764</v>
      </c>
      <c r="B16" s="94" t="str">
        <f>Položky!C134</f>
        <v>Konstrukce klempířské</v>
      </c>
      <c r="D16" s="95"/>
      <c r="E16" s="172">
        <f>Položky!BA145</f>
        <v>0</v>
      </c>
      <c r="F16" s="173">
        <f>Položky!BB145</f>
        <v>0</v>
      </c>
      <c r="G16" s="173">
        <f>Položky!BC145</f>
        <v>0</v>
      </c>
      <c r="H16" s="173">
        <f>Položky!BD145</f>
        <v>0</v>
      </c>
      <c r="I16" s="174">
        <f>Položky!BE145</f>
        <v>0</v>
      </c>
    </row>
    <row r="17" spans="1:9" s="13" customFormat="1" ht="12.75">
      <c r="A17" s="171" t="str">
        <f>Položky!B146</f>
        <v>766</v>
      </c>
      <c r="B17" s="94" t="str">
        <f>Položky!C146</f>
        <v>Konstrukce truhlářské</v>
      </c>
      <c r="D17" s="95"/>
      <c r="E17" s="172">
        <f>Položky!BA175</f>
        <v>0</v>
      </c>
      <c r="F17" s="173">
        <f>Položky!BB175</f>
        <v>0</v>
      </c>
      <c r="G17" s="173">
        <f>Položky!BC175</f>
        <v>0</v>
      </c>
      <c r="H17" s="173">
        <f>Položky!BD175</f>
        <v>0</v>
      </c>
      <c r="I17" s="174">
        <f>Položky!BE175</f>
        <v>0</v>
      </c>
    </row>
    <row r="18" spans="1:9" s="13" customFormat="1" ht="12.75">
      <c r="A18" s="171" t="str">
        <f>Položky!B176</f>
        <v>767</v>
      </c>
      <c r="B18" s="94" t="str">
        <f>Položky!C176</f>
        <v>Konstrukce zámečnické</v>
      </c>
      <c r="D18" s="95"/>
      <c r="E18" s="172">
        <f>Položky!BA183</f>
        <v>0</v>
      </c>
      <c r="F18" s="173">
        <f>Položky!BB183</f>
        <v>0</v>
      </c>
      <c r="G18" s="173">
        <f>Položky!BC183</f>
        <v>0</v>
      </c>
      <c r="H18" s="173">
        <f>Položky!BD183</f>
        <v>0</v>
      </c>
      <c r="I18" s="174">
        <f>Položky!BE183</f>
        <v>0</v>
      </c>
    </row>
    <row r="19" spans="1:9" s="13" customFormat="1" ht="12.75">
      <c r="A19" s="171" t="str">
        <f>Položky!B184</f>
        <v>771</v>
      </c>
      <c r="B19" s="94" t="str">
        <f>Položky!C184</f>
        <v>Podlahy z dlaždic</v>
      </c>
      <c r="D19" s="95"/>
      <c r="E19" s="172">
        <f>Položky!BA194</f>
        <v>0</v>
      </c>
      <c r="F19" s="173">
        <f>Položky!BB194</f>
        <v>0</v>
      </c>
      <c r="G19" s="173">
        <f>Položky!BC194</f>
        <v>0</v>
      </c>
      <c r="H19" s="173">
        <f>Položky!BD194</f>
        <v>0</v>
      </c>
      <c r="I19" s="174">
        <f>Položky!BE194</f>
        <v>0</v>
      </c>
    </row>
    <row r="20" spans="1:9" s="13" customFormat="1" ht="12.75">
      <c r="A20" s="171" t="str">
        <f>Položky!B195</f>
        <v>772</v>
      </c>
      <c r="B20" s="94" t="str">
        <f>Položky!C195</f>
        <v>Kamenné  dlažby</v>
      </c>
      <c r="D20" s="95"/>
      <c r="E20" s="172">
        <f>Položky!BA205</f>
        <v>0</v>
      </c>
      <c r="F20" s="173">
        <f>Položky!BB205</f>
        <v>0</v>
      </c>
      <c r="G20" s="173">
        <f>Položky!BC205</f>
        <v>0</v>
      </c>
      <c r="H20" s="173">
        <f>Položky!BD205</f>
        <v>0</v>
      </c>
      <c r="I20" s="174">
        <f>Položky!BE205</f>
        <v>0</v>
      </c>
    </row>
    <row r="21" spans="1:9" s="13" customFormat="1" ht="12.75">
      <c r="A21" s="171" t="str">
        <f>Položky!B206</f>
        <v>776</v>
      </c>
      <c r="B21" s="94" t="str">
        <f>Položky!C206</f>
        <v>Podlahy povlakové</v>
      </c>
      <c r="D21" s="95"/>
      <c r="E21" s="172">
        <f>Položky!BA211</f>
        <v>0</v>
      </c>
      <c r="F21" s="173">
        <f>Položky!BB211</f>
        <v>0</v>
      </c>
      <c r="G21" s="173">
        <f>Položky!BC211</f>
        <v>0</v>
      </c>
      <c r="H21" s="173">
        <f>Položky!BD211</f>
        <v>0</v>
      </c>
      <c r="I21" s="174">
        <f>Položky!BE211</f>
        <v>0</v>
      </c>
    </row>
    <row r="22" spans="1:9" s="13" customFormat="1" ht="12.75">
      <c r="A22" s="171" t="str">
        <f>Položky!B212</f>
        <v>781</v>
      </c>
      <c r="B22" s="94" t="str">
        <f>Položky!C212</f>
        <v>Obklady keramické</v>
      </c>
      <c r="D22" s="95"/>
      <c r="E22" s="172">
        <f>Položky!BA217</f>
        <v>0</v>
      </c>
      <c r="F22" s="173">
        <f>Položky!BB217</f>
        <v>0</v>
      </c>
      <c r="G22" s="173">
        <f>Položky!BC217</f>
        <v>0</v>
      </c>
      <c r="H22" s="173">
        <f>Položky!BD217</f>
        <v>0</v>
      </c>
      <c r="I22" s="174">
        <f>Položky!BE217</f>
        <v>0</v>
      </c>
    </row>
    <row r="23" spans="1:9" s="13" customFormat="1" ht="13.5" thickBot="1">
      <c r="A23" s="171" t="str">
        <f>Položky!B218</f>
        <v>784</v>
      </c>
      <c r="B23" s="94" t="str">
        <f>Položky!C218</f>
        <v>Malby</v>
      </c>
      <c r="D23" s="95"/>
      <c r="E23" s="172">
        <f>Položky!BA222</f>
        <v>0</v>
      </c>
      <c r="F23" s="173">
        <f>Položky!BB222</f>
        <v>0</v>
      </c>
      <c r="G23" s="173">
        <f>Položky!BC222</f>
        <v>0</v>
      </c>
      <c r="H23" s="173">
        <f>Položky!BD222</f>
        <v>0</v>
      </c>
      <c r="I23" s="174">
        <f>Položky!BE222</f>
        <v>0</v>
      </c>
    </row>
    <row r="24" spans="1:9" s="102" customFormat="1" ht="13.5" thickBot="1">
      <c r="A24" s="96"/>
      <c r="B24" s="97" t="s">
        <v>51</v>
      </c>
      <c r="C24" s="97"/>
      <c r="D24" s="98"/>
      <c r="E24" s="99">
        <f>SUM(E7:E23)</f>
        <v>0</v>
      </c>
      <c r="F24" s="100">
        <f>SUM(F7:F23)</f>
        <v>0</v>
      </c>
      <c r="G24" s="100">
        <f>SUM(G7:G23)</f>
        <v>0</v>
      </c>
      <c r="H24" s="100">
        <f>SUM(H7:H23)</f>
        <v>0</v>
      </c>
      <c r="I24" s="101">
        <f>SUM(I7:I23)</f>
        <v>0</v>
      </c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57" ht="19.5" customHeight="1">
      <c r="A26" s="86" t="s">
        <v>52</v>
      </c>
      <c r="B26" s="86"/>
      <c r="C26" s="86"/>
      <c r="D26" s="86"/>
      <c r="E26" s="86"/>
      <c r="F26" s="86"/>
      <c r="G26" s="103"/>
      <c r="H26" s="86"/>
      <c r="I26" s="86"/>
      <c r="BA26" s="35"/>
      <c r="BB26" s="35"/>
      <c r="BC26" s="35"/>
      <c r="BD26" s="35"/>
      <c r="BE26" s="35"/>
    </row>
    <row r="27" ht="13.5" thickBot="1"/>
    <row r="28" spans="1:9" ht="12.75">
      <c r="A28" s="104" t="s">
        <v>53</v>
      </c>
      <c r="B28" s="105"/>
      <c r="C28" s="105"/>
      <c r="D28" s="106"/>
      <c r="E28" s="107" t="s">
        <v>54</v>
      </c>
      <c r="F28" s="108" t="s">
        <v>55</v>
      </c>
      <c r="G28" s="109" t="s">
        <v>56</v>
      </c>
      <c r="H28" s="110"/>
      <c r="I28" s="111" t="s">
        <v>54</v>
      </c>
    </row>
    <row r="29" spans="1:53" ht="12.75">
      <c r="A29" s="112" t="s">
        <v>458</v>
      </c>
      <c r="B29" s="113"/>
      <c r="C29" s="113"/>
      <c r="D29" s="114"/>
      <c r="E29" s="115"/>
      <c r="F29" s="116"/>
      <c r="G29" s="117">
        <f>CHOOSE(BA29+1,HSV+PSV,HSV+PSV+Mont,HSV+PSV+Dodavka+Mont,HSV,PSV,Mont,Dodavka,Mont+Dodavka,0)</f>
        <v>0</v>
      </c>
      <c r="H29" s="118"/>
      <c r="I29" s="119">
        <f>E29+F29*G29/100</f>
        <v>0</v>
      </c>
      <c r="BA29">
        <v>2</v>
      </c>
    </row>
    <row r="30" spans="1:9" ht="13.5" thickBot="1">
      <c r="A30" s="120"/>
      <c r="B30" s="121" t="s">
        <v>57</v>
      </c>
      <c r="C30" s="122"/>
      <c r="D30" s="123"/>
      <c r="E30" s="124"/>
      <c r="F30" s="125"/>
      <c r="G30" s="125"/>
      <c r="H30" s="182">
        <f>SUM(I29:I29)</f>
        <v>0</v>
      </c>
      <c r="I30" s="183"/>
    </row>
    <row r="32" spans="2:9" ht="12.75">
      <c r="B32" s="102"/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  <row r="80" spans="6:9" ht="12.75">
      <c r="F80" s="126"/>
      <c r="G80" s="127"/>
      <c r="H80" s="127"/>
      <c r="I80" s="128"/>
    </row>
    <row r="81" spans="6:9" ht="12.75">
      <c r="F81" s="126"/>
      <c r="G81" s="127"/>
      <c r="H81" s="127"/>
      <c r="I81" s="128"/>
    </row>
  </sheetData>
  <mergeCells count="4">
    <mergeCell ref="H30:I30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95"/>
  <sheetViews>
    <sheetView showGridLines="0" showZeros="0" workbookViewId="0" topLeftCell="A1">
      <selection activeCell="A222" sqref="A222:IV224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1" t="s">
        <v>68</v>
      </c>
      <c r="B1" s="191"/>
      <c r="C1" s="191"/>
      <c r="D1" s="191"/>
      <c r="E1" s="191"/>
      <c r="F1" s="191"/>
      <c r="G1" s="19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84" t="s">
        <v>5</v>
      </c>
      <c r="B3" s="185"/>
      <c r="C3" s="76" t="str">
        <f>CONCATENATE(cislostavby," ",nazevstavby)</f>
        <v>8121 DOKONČENÍ REKONSTROKCE SYNAGOGY ČKYNĚ</v>
      </c>
      <c r="D3" s="77"/>
      <c r="E3" s="133" t="s">
        <v>0</v>
      </c>
      <c r="F3" s="134">
        <f>Rekapitulace!H1</f>
        <v>1</v>
      </c>
      <c r="G3" s="135"/>
    </row>
    <row r="4" spans="1:7" ht="13.5" thickBot="1">
      <c r="A4" s="192" t="s">
        <v>1</v>
      </c>
      <c r="B4" s="187"/>
      <c r="C4" s="82" t="str">
        <f>CONCATENATE(cisloobjektu," ",nazevobjektu)</f>
        <v>01 OBJEKT SYNAGOGY</v>
      </c>
      <c r="D4" s="83"/>
      <c r="E4" s="193" t="str">
        <f>Rekapitulace!G2</f>
        <v>ROZPOČET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74</v>
      </c>
      <c r="C7" s="146" t="s">
        <v>75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76</v>
      </c>
      <c r="C8" s="154" t="s">
        <v>77</v>
      </c>
      <c r="D8" s="155" t="s">
        <v>78</v>
      </c>
      <c r="E8" s="156">
        <v>0.89</v>
      </c>
      <c r="F8" s="156">
        <v>0</v>
      </c>
      <c r="G8" s="157">
        <f aca="true" t="shared" si="0" ref="G8:G18"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 aca="true" t="shared" si="1" ref="BA8:BA18">IF(AZ8=1,G8,0)</f>
        <v>0</v>
      </c>
      <c r="BB8" s="129">
        <f aca="true" t="shared" si="2" ref="BB8:BB18">IF(AZ8=2,G8,0)</f>
        <v>0</v>
      </c>
      <c r="BC8" s="129">
        <f aca="true" t="shared" si="3" ref="BC8:BC18">IF(AZ8=3,G8,0)</f>
        <v>0</v>
      </c>
      <c r="BD8" s="129">
        <f aca="true" t="shared" si="4" ref="BD8:BD18">IF(AZ8=4,G8,0)</f>
        <v>0</v>
      </c>
      <c r="BE8" s="129">
        <f aca="true" t="shared" si="5" ref="BE8:BE18">IF(AZ8=5,G8,0)</f>
        <v>0</v>
      </c>
      <c r="CZ8" s="129">
        <v>1.6144</v>
      </c>
    </row>
    <row r="9" spans="1:104" ht="12.75">
      <c r="A9" s="152">
        <v>2</v>
      </c>
      <c r="B9" s="153" t="s">
        <v>79</v>
      </c>
      <c r="C9" s="154" t="s">
        <v>80</v>
      </c>
      <c r="D9" s="155" t="s">
        <v>81</v>
      </c>
      <c r="E9" s="156">
        <v>0.84</v>
      </c>
      <c r="F9" s="156">
        <v>0</v>
      </c>
      <c r="G9" s="157">
        <f t="shared" si="0"/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0.7212</v>
      </c>
    </row>
    <row r="10" spans="1:104" ht="12.75">
      <c r="A10" s="152">
        <v>3</v>
      </c>
      <c r="B10" s="153" t="s">
        <v>82</v>
      </c>
      <c r="C10" s="154" t="s">
        <v>83</v>
      </c>
      <c r="D10" s="155" t="s">
        <v>78</v>
      </c>
      <c r="E10" s="156">
        <v>0.05</v>
      </c>
      <c r="F10" s="156">
        <v>0</v>
      </c>
      <c r="G10" s="157">
        <f t="shared" si="0"/>
        <v>0</v>
      </c>
      <c r="O10" s="151">
        <v>2</v>
      </c>
      <c r="AA10" s="129">
        <v>1</v>
      </c>
      <c r="AB10" s="129">
        <v>1</v>
      </c>
      <c r="AC10" s="129">
        <v>1</v>
      </c>
      <c r="AZ10" s="129">
        <v>1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1.51</v>
      </c>
    </row>
    <row r="11" spans="1:104" ht="12.75">
      <c r="A11" s="152">
        <v>4</v>
      </c>
      <c r="B11" s="153" t="s">
        <v>84</v>
      </c>
      <c r="C11" s="154" t="s">
        <v>85</v>
      </c>
      <c r="D11" s="155" t="s">
        <v>86</v>
      </c>
      <c r="E11" s="156">
        <v>0.03</v>
      </c>
      <c r="F11" s="156">
        <v>0</v>
      </c>
      <c r="G11" s="157">
        <f t="shared" si="0"/>
        <v>0</v>
      </c>
      <c r="O11" s="151">
        <v>2</v>
      </c>
      <c r="AA11" s="129">
        <v>1</v>
      </c>
      <c r="AB11" s="129">
        <v>1</v>
      </c>
      <c r="AC11" s="129">
        <v>1</v>
      </c>
      <c r="AZ11" s="129">
        <v>1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1.1</v>
      </c>
    </row>
    <row r="12" spans="1:104" ht="12.75">
      <c r="A12" s="152">
        <v>5</v>
      </c>
      <c r="B12" s="153" t="s">
        <v>87</v>
      </c>
      <c r="C12" s="154" t="s">
        <v>88</v>
      </c>
      <c r="D12" s="155" t="s">
        <v>81</v>
      </c>
      <c r="E12" s="156">
        <v>41.1</v>
      </c>
      <c r="F12" s="156">
        <v>0</v>
      </c>
      <c r="G12" s="157">
        <f t="shared" si="0"/>
        <v>0</v>
      </c>
      <c r="O12" s="151">
        <v>2</v>
      </c>
      <c r="AA12" s="129">
        <v>1</v>
      </c>
      <c r="AB12" s="129">
        <v>1</v>
      </c>
      <c r="AC12" s="129">
        <v>1</v>
      </c>
      <c r="AZ12" s="129">
        <v>1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0.0052</v>
      </c>
    </row>
    <row r="13" spans="1:104" ht="12.75">
      <c r="A13" s="152">
        <v>6</v>
      </c>
      <c r="B13" s="153" t="s">
        <v>89</v>
      </c>
      <c r="C13" s="154" t="s">
        <v>90</v>
      </c>
      <c r="D13" s="155" t="s">
        <v>81</v>
      </c>
      <c r="E13" s="156">
        <v>0.26</v>
      </c>
      <c r="F13" s="156">
        <v>0</v>
      </c>
      <c r="G13" s="157">
        <f t="shared" si="0"/>
        <v>0</v>
      </c>
      <c r="O13" s="151">
        <v>2</v>
      </c>
      <c r="AA13" s="129">
        <v>1</v>
      </c>
      <c r="AB13" s="129">
        <v>1</v>
      </c>
      <c r="AC13" s="129">
        <v>1</v>
      </c>
      <c r="AZ13" s="129">
        <v>1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0.1626</v>
      </c>
    </row>
    <row r="14" spans="1:104" ht="12.75">
      <c r="A14" s="152">
        <v>7</v>
      </c>
      <c r="B14" s="153" t="s">
        <v>91</v>
      </c>
      <c r="C14" s="154" t="s">
        <v>92</v>
      </c>
      <c r="D14" s="155" t="s">
        <v>81</v>
      </c>
      <c r="E14" s="156">
        <v>7.35</v>
      </c>
      <c r="F14" s="156">
        <v>0</v>
      </c>
      <c r="G14" s="157">
        <f t="shared" si="0"/>
        <v>0</v>
      </c>
      <c r="O14" s="151">
        <v>2</v>
      </c>
      <c r="AA14" s="129">
        <v>1</v>
      </c>
      <c r="AB14" s="129">
        <v>1</v>
      </c>
      <c r="AC14" s="129">
        <v>1</v>
      </c>
      <c r="AZ14" s="129">
        <v>1</v>
      </c>
      <c r="BA14" s="129">
        <f t="shared" si="1"/>
        <v>0</v>
      </c>
      <c r="BB14" s="129">
        <f t="shared" si="2"/>
        <v>0</v>
      </c>
      <c r="BC14" s="129">
        <f t="shared" si="3"/>
        <v>0</v>
      </c>
      <c r="BD14" s="129">
        <f t="shared" si="4"/>
        <v>0</v>
      </c>
      <c r="BE14" s="129">
        <f t="shared" si="5"/>
        <v>0</v>
      </c>
      <c r="CZ14" s="129">
        <v>0.2542</v>
      </c>
    </row>
    <row r="15" spans="1:104" ht="12.75">
      <c r="A15" s="152">
        <v>8</v>
      </c>
      <c r="B15" s="153" t="s">
        <v>93</v>
      </c>
      <c r="C15" s="154" t="s">
        <v>94</v>
      </c>
      <c r="D15" s="155" t="s">
        <v>95</v>
      </c>
      <c r="E15" s="156">
        <v>1.5</v>
      </c>
      <c r="F15" s="156">
        <v>0</v>
      </c>
      <c r="G15" s="157">
        <f t="shared" si="0"/>
        <v>0</v>
      </c>
      <c r="O15" s="151">
        <v>2</v>
      </c>
      <c r="AA15" s="129">
        <v>1</v>
      </c>
      <c r="AB15" s="129">
        <v>1</v>
      </c>
      <c r="AC15" s="129">
        <v>1</v>
      </c>
      <c r="AZ15" s="129">
        <v>1</v>
      </c>
      <c r="BA15" s="129">
        <f t="shared" si="1"/>
        <v>0</v>
      </c>
      <c r="BB15" s="129">
        <f t="shared" si="2"/>
        <v>0</v>
      </c>
      <c r="BC15" s="129">
        <f t="shared" si="3"/>
        <v>0</v>
      </c>
      <c r="BD15" s="129">
        <f t="shared" si="4"/>
        <v>0</v>
      </c>
      <c r="BE15" s="129">
        <f t="shared" si="5"/>
        <v>0</v>
      </c>
      <c r="CZ15" s="129">
        <v>0.21</v>
      </c>
    </row>
    <row r="16" spans="1:104" ht="12.75">
      <c r="A16" s="152">
        <v>9</v>
      </c>
      <c r="B16" s="153" t="s">
        <v>96</v>
      </c>
      <c r="C16" s="154" t="s">
        <v>97</v>
      </c>
      <c r="D16" s="155" t="s">
        <v>81</v>
      </c>
      <c r="E16" s="156">
        <v>0.98</v>
      </c>
      <c r="F16" s="156">
        <v>0</v>
      </c>
      <c r="G16" s="157">
        <f t="shared" si="0"/>
        <v>0</v>
      </c>
      <c r="O16" s="151">
        <v>2</v>
      </c>
      <c r="AA16" s="129">
        <v>1</v>
      </c>
      <c r="AB16" s="129">
        <v>1</v>
      </c>
      <c r="AC16" s="129">
        <v>1</v>
      </c>
      <c r="AZ16" s="129">
        <v>1</v>
      </c>
      <c r="BA16" s="129">
        <f t="shared" si="1"/>
        <v>0</v>
      </c>
      <c r="BB16" s="129">
        <f t="shared" si="2"/>
        <v>0</v>
      </c>
      <c r="BC16" s="129">
        <f t="shared" si="3"/>
        <v>0</v>
      </c>
      <c r="BD16" s="129">
        <f t="shared" si="4"/>
        <v>0</v>
      </c>
      <c r="BE16" s="129">
        <f t="shared" si="5"/>
        <v>0</v>
      </c>
      <c r="CZ16" s="129">
        <v>0.011</v>
      </c>
    </row>
    <row r="17" spans="1:104" ht="12.75">
      <c r="A17" s="152">
        <v>10</v>
      </c>
      <c r="B17" s="153" t="s">
        <v>98</v>
      </c>
      <c r="C17" s="154" t="s">
        <v>99</v>
      </c>
      <c r="D17" s="155" t="s">
        <v>100</v>
      </c>
      <c r="E17" s="156">
        <v>1</v>
      </c>
      <c r="F17" s="156">
        <v>0</v>
      </c>
      <c r="G17" s="157">
        <f t="shared" si="0"/>
        <v>0</v>
      </c>
      <c r="O17" s="151">
        <v>2</v>
      </c>
      <c r="AA17" s="129">
        <v>11</v>
      </c>
      <c r="AB17" s="129">
        <v>0</v>
      </c>
      <c r="AC17" s="129">
        <v>257</v>
      </c>
      <c r="AZ17" s="129">
        <v>1</v>
      </c>
      <c r="BA17" s="129">
        <f t="shared" si="1"/>
        <v>0</v>
      </c>
      <c r="BB17" s="129">
        <f t="shared" si="2"/>
        <v>0</v>
      </c>
      <c r="BC17" s="129">
        <f t="shared" si="3"/>
        <v>0</v>
      </c>
      <c r="BD17" s="129">
        <f t="shared" si="4"/>
        <v>0</v>
      </c>
      <c r="BE17" s="129">
        <f t="shared" si="5"/>
        <v>0</v>
      </c>
      <c r="CZ17" s="129">
        <v>0</v>
      </c>
    </row>
    <row r="18" spans="1:104" ht="12.75">
      <c r="A18" s="152">
        <v>11</v>
      </c>
      <c r="B18" s="153" t="s">
        <v>101</v>
      </c>
      <c r="C18" s="154" t="s">
        <v>102</v>
      </c>
      <c r="D18" s="155" t="s">
        <v>103</v>
      </c>
      <c r="E18" s="156">
        <v>4.60127</v>
      </c>
      <c r="F18" s="156">
        <v>0</v>
      </c>
      <c r="G18" s="157">
        <f t="shared" si="0"/>
        <v>0</v>
      </c>
      <c r="O18" s="151">
        <v>2</v>
      </c>
      <c r="AA18" s="129">
        <v>7</v>
      </c>
      <c r="AB18" s="129">
        <v>1</v>
      </c>
      <c r="AC18" s="129">
        <v>2</v>
      </c>
      <c r="AZ18" s="129">
        <v>1</v>
      </c>
      <c r="BA18" s="129">
        <f t="shared" si="1"/>
        <v>0</v>
      </c>
      <c r="BB18" s="129">
        <f t="shared" si="2"/>
        <v>0</v>
      </c>
      <c r="BC18" s="129">
        <f t="shared" si="3"/>
        <v>0</v>
      </c>
      <c r="BD18" s="129">
        <f t="shared" si="4"/>
        <v>0</v>
      </c>
      <c r="BE18" s="129">
        <f t="shared" si="5"/>
        <v>0</v>
      </c>
      <c r="CZ18" s="129">
        <v>0</v>
      </c>
    </row>
    <row r="19" spans="1:57" ht="12.75">
      <c r="A19" s="158"/>
      <c r="B19" s="159" t="s">
        <v>66</v>
      </c>
      <c r="C19" s="160" t="str">
        <f>CONCATENATE(B7," ",C7)</f>
        <v>3 Svislé a kompletní konstrukce</v>
      </c>
      <c r="D19" s="158"/>
      <c r="E19" s="161"/>
      <c r="F19" s="161"/>
      <c r="G19" s="162">
        <f>SUM(G7:G18)</f>
        <v>0</v>
      </c>
      <c r="O19" s="151">
        <v>4</v>
      </c>
      <c r="BA19" s="163">
        <f>SUM(BA7:BA18)</f>
        <v>0</v>
      </c>
      <c r="BB19" s="163">
        <f>SUM(BB7:BB18)</f>
        <v>0</v>
      </c>
      <c r="BC19" s="163">
        <f>SUM(BC7:BC18)</f>
        <v>0</v>
      </c>
      <c r="BD19" s="163">
        <f>SUM(BD7:BD18)</f>
        <v>0</v>
      </c>
      <c r="BE19" s="163">
        <f>SUM(BE7:BE18)</f>
        <v>0</v>
      </c>
    </row>
    <row r="20" spans="1:15" ht="12.75">
      <c r="A20" s="144" t="s">
        <v>65</v>
      </c>
      <c r="B20" s="145" t="s">
        <v>104</v>
      </c>
      <c r="C20" s="146" t="s">
        <v>105</v>
      </c>
      <c r="D20" s="147"/>
      <c r="E20" s="148"/>
      <c r="F20" s="148"/>
      <c r="G20" s="149"/>
      <c r="H20" s="150"/>
      <c r="I20" s="150"/>
      <c r="O20" s="151">
        <v>1</v>
      </c>
    </row>
    <row r="21" spans="1:104" ht="12.75">
      <c r="A21" s="152">
        <v>12</v>
      </c>
      <c r="B21" s="153" t="s">
        <v>106</v>
      </c>
      <c r="C21" s="154" t="s">
        <v>107</v>
      </c>
      <c r="D21" s="155" t="s">
        <v>81</v>
      </c>
      <c r="E21" s="156">
        <v>47.62</v>
      </c>
      <c r="F21" s="156">
        <v>0</v>
      </c>
      <c r="G21" s="157">
        <f aca="true" t="shared" si="6" ref="G21:G38">E21*F21</f>
        <v>0</v>
      </c>
      <c r="O21" s="151">
        <v>2</v>
      </c>
      <c r="AA21" s="129">
        <v>1</v>
      </c>
      <c r="AB21" s="129">
        <v>1</v>
      </c>
      <c r="AC21" s="129">
        <v>1</v>
      </c>
      <c r="AZ21" s="129">
        <v>1</v>
      </c>
      <c r="BA21" s="129">
        <f aca="true" t="shared" si="7" ref="BA21:BA38">IF(AZ21=1,G21,0)</f>
        <v>0</v>
      </c>
      <c r="BB21" s="129">
        <f aca="true" t="shared" si="8" ref="BB21:BB38">IF(AZ21=2,G21,0)</f>
        <v>0</v>
      </c>
      <c r="BC21" s="129">
        <f aca="true" t="shared" si="9" ref="BC21:BC38">IF(AZ21=3,G21,0)</f>
        <v>0</v>
      </c>
      <c r="BD21" s="129">
        <f aca="true" t="shared" si="10" ref="BD21:BD38">IF(AZ21=4,G21,0)</f>
        <v>0</v>
      </c>
      <c r="BE21" s="129">
        <f aca="true" t="shared" si="11" ref="BE21:BE38">IF(AZ21=5,G21,0)</f>
        <v>0</v>
      </c>
      <c r="CZ21" s="129">
        <v>0.0001</v>
      </c>
    </row>
    <row r="22" spans="1:104" ht="12.75">
      <c r="A22" s="152">
        <v>13</v>
      </c>
      <c r="B22" s="153" t="s">
        <v>108</v>
      </c>
      <c r="C22" s="154" t="s">
        <v>109</v>
      </c>
      <c r="D22" s="155" t="s">
        <v>81</v>
      </c>
      <c r="E22" s="156">
        <v>344.25</v>
      </c>
      <c r="F22" s="156">
        <v>0</v>
      </c>
      <c r="G22" s="157">
        <f t="shared" si="6"/>
        <v>0</v>
      </c>
      <c r="O22" s="151">
        <v>2</v>
      </c>
      <c r="AA22" s="129">
        <v>1</v>
      </c>
      <c r="AB22" s="129">
        <v>1</v>
      </c>
      <c r="AC22" s="129">
        <v>1</v>
      </c>
      <c r="AZ22" s="129">
        <v>1</v>
      </c>
      <c r="BA22" s="129">
        <f t="shared" si="7"/>
        <v>0</v>
      </c>
      <c r="BB22" s="129">
        <f t="shared" si="8"/>
        <v>0</v>
      </c>
      <c r="BC22" s="129">
        <f t="shared" si="9"/>
        <v>0</v>
      </c>
      <c r="BD22" s="129">
        <f t="shared" si="10"/>
        <v>0</v>
      </c>
      <c r="BE22" s="129">
        <f t="shared" si="11"/>
        <v>0</v>
      </c>
      <c r="CZ22" s="129">
        <v>0.0001</v>
      </c>
    </row>
    <row r="23" spans="1:104" ht="12.75">
      <c r="A23" s="152">
        <v>14</v>
      </c>
      <c r="B23" s="153" t="s">
        <v>110</v>
      </c>
      <c r="C23" s="154" t="s">
        <v>111</v>
      </c>
      <c r="D23" s="155" t="s">
        <v>81</v>
      </c>
      <c r="E23" s="156">
        <v>344.25</v>
      </c>
      <c r="F23" s="156">
        <v>0</v>
      </c>
      <c r="G23" s="157">
        <f t="shared" si="6"/>
        <v>0</v>
      </c>
      <c r="O23" s="151">
        <v>2</v>
      </c>
      <c r="AA23" s="129">
        <v>1</v>
      </c>
      <c r="AB23" s="129">
        <v>1</v>
      </c>
      <c r="AC23" s="129">
        <v>1</v>
      </c>
      <c r="AZ23" s="129">
        <v>1</v>
      </c>
      <c r="BA23" s="129">
        <f t="shared" si="7"/>
        <v>0</v>
      </c>
      <c r="BB23" s="129">
        <f t="shared" si="8"/>
        <v>0</v>
      </c>
      <c r="BC23" s="129">
        <f t="shared" si="9"/>
        <v>0</v>
      </c>
      <c r="BD23" s="129">
        <f t="shared" si="10"/>
        <v>0</v>
      </c>
      <c r="BE23" s="129">
        <f t="shared" si="11"/>
        <v>0</v>
      </c>
      <c r="CZ23" s="129">
        <v>0.0062</v>
      </c>
    </row>
    <row r="24" spans="1:104" ht="12.75">
      <c r="A24" s="152">
        <v>15</v>
      </c>
      <c r="B24" s="153" t="s">
        <v>112</v>
      </c>
      <c r="C24" s="154" t="s">
        <v>113</v>
      </c>
      <c r="D24" s="155" t="s">
        <v>81</v>
      </c>
      <c r="E24" s="156">
        <v>1.28</v>
      </c>
      <c r="F24" s="156">
        <v>0</v>
      </c>
      <c r="G24" s="157">
        <f t="shared" si="6"/>
        <v>0</v>
      </c>
      <c r="O24" s="151">
        <v>2</v>
      </c>
      <c r="AA24" s="129">
        <v>1</v>
      </c>
      <c r="AB24" s="129">
        <v>1</v>
      </c>
      <c r="AC24" s="129">
        <v>1</v>
      </c>
      <c r="AZ24" s="129">
        <v>1</v>
      </c>
      <c r="BA24" s="129">
        <f t="shared" si="7"/>
        <v>0</v>
      </c>
      <c r="BB24" s="129">
        <f t="shared" si="8"/>
        <v>0</v>
      </c>
      <c r="BC24" s="129">
        <f t="shared" si="9"/>
        <v>0</v>
      </c>
      <c r="BD24" s="129">
        <f t="shared" si="10"/>
        <v>0</v>
      </c>
      <c r="BE24" s="129">
        <f t="shared" si="11"/>
        <v>0</v>
      </c>
      <c r="CZ24" s="129">
        <v>0.02405</v>
      </c>
    </row>
    <row r="25" spans="1:104" ht="12.75">
      <c r="A25" s="152">
        <v>16</v>
      </c>
      <c r="B25" s="153" t="s">
        <v>114</v>
      </c>
      <c r="C25" s="154" t="s">
        <v>115</v>
      </c>
      <c r="D25" s="155" t="s">
        <v>81</v>
      </c>
      <c r="E25" s="156">
        <v>251.15</v>
      </c>
      <c r="F25" s="156">
        <v>0</v>
      </c>
      <c r="G25" s="157">
        <f t="shared" si="6"/>
        <v>0</v>
      </c>
      <c r="O25" s="151">
        <v>2</v>
      </c>
      <c r="AA25" s="129">
        <v>1</v>
      </c>
      <c r="AB25" s="129">
        <v>1</v>
      </c>
      <c r="AC25" s="129">
        <v>1</v>
      </c>
      <c r="AZ25" s="129">
        <v>1</v>
      </c>
      <c r="BA25" s="129">
        <f t="shared" si="7"/>
        <v>0</v>
      </c>
      <c r="BB25" s="129">
        <f t="shared" si="8"/>
        <v>0</v>
      </c>
      <c r="BC25" s="129">
        <f t="shared" si="9"/>
        <v>0</v>
      </c>
      <c r="BD25" s="129">
        <f t="shared" si="10"/>
        <v>0</v>
      </c>
      <c r="BE25" s="129">
        <f t="shared" si="11"/>
        <v>0</v>
      </c>
      <c r="CZ25" s="129">
        <v>0.016</v>
      </c>
    </row>
    <row r="26" spans="1:104" ht="12.75">
      <c r="A26" s="152">
        <v>17</v>
      </c>
      <c r="B26" s="153" t="s">
        <v>116</v>
      </c>
      <c r="C26" s="154" t="s">
        <v>117</v>
      </c>
      <c r="D26" s="155" t="s">
        <v>81</v>
      </c>
      <c r="E26" s="156">
        <v>170</v>
      </c>
      <c r="F26" s="156">
        <v>0</v>
      </c>
      <c r="G26" s="157">
        <f t="shared" si="6"/>
        <v>0</v>
      </c>
      <c r="O26" s="151">
        <v>2</v>
      </c>
      <c r="AA26" s="129">
        <v>1</v>
      </c>
      <c r="AB26" s="129">
        <v>1</v>
      </c>
      <c r="AC26" s="129">
        <v>1</v>
      </c>
      <c r="AZ26" s="129">
        <v>1</v>
      </c>
      <c r="BA26" s="129">
        <f t="shared" si="7"/>
        <v>0</v>
      </c>
      <c r="BB26" s="129">
        <f t="shared" si="8"/>
        <v>0</v>
      </c>
      <c r="BC26" s="129">
        <f t="shared" si="9"/>
        <v>0</v>
      </c>
      <c r="BD26" s="129">
        <f t="shared" si="10"/>
        <v>0</v>
      </c>
      <c r="BE26" s="129">
        <f t="shared" si="11"/>
        <v>0</v>
      </c>
      <c r="CZ26" s="129">
        <v>0.0008485</v>
      </c>
    </row>
    <row r="27" spans="1:104" ht="12.75">
      <c r="A27" s="152">
        <v>18</v>
      </c>
      <c r="B27" s="153" t="s">
        <v>118</v>
      </c>
      <c r="C27" s="154" t="s">
        <v>119</v>
      </c>
      <c r="D27" s="155" t="s">
        <v>81</v>
      </c>
      <c r="E27" s="156">
        <v>22.2</v>
      </c>
      <c r="F27" s="156">
        <v>0</v>
      </c>
      <c r="G27" s="157">
        <f t="shared" si="6"/>
        <v>0</v>
      </c>
      <c r="O27" s="151">
        <v>2</v>
      </c>
      <c r="AA27" s="129">
        <v>1</v>
      </c>
      <c r="AB27" s="129">
        <v>1</v>
      </c>
      <c r="AC27" s="129">
        <v>1</v>
      </c>
      <c r="AZ27" s="129">
        <v>1</v>
      </c>
      <c r="BA27" s="129">
        <f t="shared" si="7"/>
        <v>0</v>
      </c>
      <c r="BB27" s="129">
        <f t="shared" si="8"/>
        <v>0</v>
      </c>
      <c r="BC27" s="129">
        <f t="shared" si="9"/>
        <v>0</v>
      </c>
      <c r="BD27" s="129">
        <f t="shared" si="10"/>
        <v>0</v>
      </c>
      <c r="BE27" s="129">
        <f t="shared" si="11"/>
        <v>0</v>
      </c>
      <c r="CZ27" s="129">
        <v>0.012</v>
      </c>
    </row>
    <row r="28" spans="1:104" ht="12.75">
      <c r="A28" s="152">
        <v>19</v>
      </c>
      <c r="B28" s="153" t="s">
        <v>120</v>
      </c>
      <c r="C28" s="154" t="s">
        <v>121</v>
      </c>
      <c r="D28" s="155" t="s">
        <v>81</v>
      </c>
      <c r="E28" s="156">
        <v>657.15</v>
      </c>
      <c r="F28" s="156">
        <v>0</v>
      </c>
      <c r="G28" s="157">
        <f t="shared" si="6"/>
        <v>0</v>
      </c>
      <c r="O28" s="151">
        <v>2</v>
      </c>
      <c r="AA28" s="129">
        <v>1</v>
      </c>
      <c r="AB28" s="129">
        <v>1</v>
      </c>
      <c r="AC28" s="129">
        <v>1</v>
      </c>
      <c r="AZ28" s="129">
        <v>1</v>
      </c>
      <c r="BA28" s="129">
        <f t="shared" si="7"/>
        <v>0</v>
      </c>
      <c r="BB28" s="129">
        <f t="shared" si="8"/>
        <v>0</v>
      </c>
      <c r="BC28" s="129">
        <f t="shared" si="9"/>
        <v>0</v>
      </c>
      <c r="BD28" s="129">
        <f t="shared" si="10"/>
        <v>0</v>
      </c>
      <c r="BE28" s="129">
        <f t="shared" si="11"/>
        <v>0</v>
      </c>
      <c r="CZ28" s="129">
        <v>0.013</v>
      </c>
    </row>
    <row r="29" spans="1:104" ht="12.75">
      <c r="A29" s="152">
        <v>20</v>
      </c>
      <c r="B29" s="153" t="s">
        <v>122</v>
      </c>
      <c r="C29" s="154" t="s">
        <v>123</v>
      </c>
      <c r="D29" s="155" t="s">
        <v>81</v>
      </c>
      <c r="E29" s="156">
        <v>628.36</v>
      </c>
      <c r="F29" s="156">
        <v>0</v>
      </c>
      <c r="G29" s="157">
        <f t="shared" si="6"/>
        <v>0</v>
      </c>
      <c r="O29" s="151">
        <v>2</v>
      </c>
      <c r="AA29" s="129">
        <v>1</v>
      </c>
      <c r="AB29" s="129">
        <v>1</v>
      </c>
      <c r="AC29" s="129">
        <v>1</v>
      </c>
      <c r="AZ29" s="129">
        <v>1</v>
      </c>
      <c r="BA29" s="129">
        <f t="shared" si="7"/>
        <v>0</v>
      </c>
      <c r="BB29" s="129">
        <f t="shared" si="8"/>
        <v>0</v>
      </c>
      <c r="BC29" s="129">
        <f t="shared" si="9"/>
        <v>0</v>
      </c>
      <c r="BD29" s="129">
        <f t="shared" si="10"/>
        <v>0</v>
      </c>
      <c r="BE29" s="129">
        <f t="shared" si="11"/>
        <v>0</v>
      </c>
      <c r="CZ29" s="129">
        <v>0.007</v>
      </c>
    </row>
    <row r="30" spans="1:104" ht="12.75">
      <c r="A30" s="152">
        <v>21</v>
      </c>
      <c r="B30" s="153" t="s">
        <v>124</v>
      </c>
      <c r="C30" s="154" t="s">
        <v>125</v>
      </c>
      <c r="D30" s="155" t="s">
        <v>81</v>
      </c>
      <c r="E30" s="156">
        <v>657.15</v>
      </c>
      <c r="F30" s="156">
        <v>0</v>
      </c>
      <c r="G30" s="157">
        <f t="shared" si="6"/>
        <v>0</v>
      </c>
      <c r="O30" s="151">
        <v>2</v>
      </c>
      <c r="AA30" s="129">
        <v>1</v>
      </c>
      <c r="AB30" s="129">
        <v>1</v>
      </c>
      <c r="AC30" s="129">
        <v>1</v>
      </c>
      <c r="AZ30" s="129">
        <v>1</v>
      </c>
      <c r="BA30" s="129">
        <f t="shared" si="7"/>
        <v>0</v>
      </c>
      <c r="BB30" s="129">
        <f t="shared" si="8"/>
        <v>0</v>
      </c>
      <c r="BC30" s="129">
        <f t="shared" si="9"/>
        <v>0</v>
      </c>
      <c r="BD30" s="129">
        <f t="shared" si="10"/>
        <v>0</v>
      </c>
      <c r="BE30" s="129">
        <f t="shared" si="11"/>
        <v>0</v>
      </c>
      <c r="CZ30" s="129">
        <v>0.0001</v>
      </c>
    </row>
    <row r="31" spans="1:104" ht="12.75">
      <c r="A31" s="152">
        <v>22</v>
      </c>
      <c r="B31" s="153" t="s">
        <v>126</v>
      </c>
      <c r="C31" s="154" t="s">
        <v>127</v>
      </c>
      <c r="D31" s="155" t="s">
        <v>81</v>
      </c>
      <c r="E31" s="156">
        <v>47.82</v>
      </c>
      <c r="F31" s="156">
        <v>0</v>
      </c>
      <c r="G31" s="157">
        <f t="shared" si="6"/>
        <v>0</v>
      </c>
      <c r="O31" s="151">
        <v>2</v>
      </c>
      <c r="AA31" s="129">
        <v>1</v>
      </c>
      <c r="AB31" s="129">
        <v>1</v>
      </c>
      <c r="AC31" s="129">
        <v>1</v>
      </c>
      <c r="AZ31" s="129">
        <v>1</v>
      </c>
      <c r="BA31" s="129">
        <f t="shared" si="7"/>
        <v>0</v>
      </c>
      <c r="BB31" s="129">
        <f t="shared" si="8"/>
        <v>0</v>
      </c>
      <c r="BC31" s="129">
        <f t="shared" si="9"/>
        <v>0</v>
      </c>
      <c r="BD31" s="129">
        <f t="shared" si="10"/>
        <v>0</v>
      </c>
      <c r="BE31" s="129">
        <f t="shared" si="11"/>
        <v>0</v>
      </c>
      <c r="CZ31" s="129">
        <v>0.031</v>
      </c>
    </row>
    <row r="32" spans="1:104" ht="12.75">
      <c r="A32" s="152">
        <v>23</v>
      </c>
      <c r="B32" s="153" t="s">
        <v>128</v>
      </c>
      <c r="C32" s="154" t="s">
        <v>129</v>
      </c>
      <c r="D32" s="155" t="s">
        <v>81</v>
      </c>
      <c r="E32" s="156">
        <v>328.2</v>
      </c>
      <c r="F32" s="156">
        <v>0</v>
      </c>
      <c r="G32" s="157">
        <f t="shared" si="6"/>
        <v>0</v>
      </c>
      <c r="O32" s="151">
        <v>2</v>
      </c>
      <c r="AA32" s="129">
        <v>1</v>
      </c>
      <c r="AB32" s="129">
        <v>1</v>
      </c>
      <c r="AC32" s="129">
        <v>1</v>
      </c>
      <c r="AZ32" s="129">
        <v>1</v>
      </c>
      <c r="BA32" s="129">
        <f t="shared" si="7"/>
        <v>0</v>
      </c>
      <c r="BB32" s="129">
        <f t="shared" si="8"/>
        <v>0</v>
      </c>
      <c r="BC32" s="129">
        <f t="shared" si="9"/>
        <v>0</v>
      </c>
      <c r="BD32" s="129">
        <f t="shared" si="10"/>
        <v>0</v>
      </c>
      <c r="BE32" s="129">
        <f t="shared" si="11"/>
        <v>0</v>
      </c>
      <c r="CZ32" s="129">
        <v>0.005</v>
      </c>
    </row>
    <row r="33" spans="1:104" ht="12.75">
      <c r="A33" s="152">
        <v>24</v>
      </c>
      <c r="B33" s="153" t="s">
        <v>130</v>
      </c>
      <c r="C33" s="154" t="s">
        <v>131</v>
      </c>
      <c r="D33" s="155" t="s">
        <v>81</v>
      </c>
      <c r="E33" s="156">
        <v>1334.33</v>
      </c>
      <c r="F33" s="156">
        <v>0</v>
      </c>
      <c r="G33" s="157">
        <f t="shared" si="6"/>
        <v>0</v>
      </c>
      <c r="O33" s="151">
        <v>2</v>
      </c>
      <c r="AA33" s="129">
        <v>1</v>
      </c>
      <c r="AB33" s="129">
        <v>1</v>
      </c>
      <c r="AC33" s="129">
        <v>1</v>
      </c>
      <c r="AZ33" s="129">
        <v>1</v>
      </c>
      <c r="BA33" s="129">
        <f t="shared" si="7"/>
        <v>0</v>
      </c>
      <c r="BB33" s="129">
        <f t="shared" si="8"/>
        <v>0</v>
      </c>
      <c r="BC33" s="129">
        <f t="shared" si="9"/>
        <v>0</v>
      </c>
      <c r="BD33" s="129">
        <f t="shared" si="10"/>
        <v>0</v>
      </c>
      <c r="BE33" s="129">
        <f t="shared" si="11"/>
        <v>0</v>
      </c>
      <c r="CZ33" s="129">
        <v>0</v>
      </c>
    </row>
    <row r="34" spans="1:104" ht="12.75">
      <c r="A34" s="152">
        <v>25</v>
      </c>
      <c r="B34" s="153" t="s">
        <v>132</v>
      </c>
      <c r="C34" s="154" t="s">
        <v>133</v>
      </c>
      <c r="D34" s="155" t="s">
        <v>81</v>
      </c>
      <c r="E34" s="156">
        <v>5.4</v>
      </c>
      <c r="F34" s="156">
        <v>0</v>
      </c>
      <c r="G34" s="157">
        <f t="shared" si="6"/>
        <v>0</v>
      </c>
      <c r="O34" s="151">
        <v>2</v>
      </c>
      <c r="AA34" s="129">
        <v>1</v>
      </c>
      <c r="AB34" s="129">
        <v>1</v>
      </c>
      <c r="AC34" s="129">
        <v>1</v>
      </c>
      <c r="AZ34" s="129">
        <v>1</v>
      </c>
      <c r="BA34" s="129">
        <f t="shared" si="7"/>
        <v>0</v>
      </c>
      <c r="BB34" s="129">
        <f t="shared" si="8"/>
        <v>0</v>
      </c>
      <c r="BC34" s="129">
        <f t="shared" si="9"/>
        <v>0</v>
      </c>
      <c r="BD34" s="129">
        <f t="shared" si="10"/>
        <v>0</v>
      </c>
      <c r="BE34" s="129">
        <f t="shared" si="11"/>
        <v>0</v>
      </c>
      <c r="CZ34" s="129">
        <v>0.00715</v>
      </c>
    </row>
    <row r="35" spans="1:104" ht="12.75">
      <c r="A35" s="152">
        <v>26</v>
      </c>
      <c r="B35" s="153" t="s">
        <v>134</v>
      </c>
      <c r="C35" s="154" t="s">
        <v>135</v>
      </c>
      <c r="D35" s="155" t="s">
        <v>95</v>
      </c>
      <c r="E35" s="156">
        <v>112.4</v>
      </c>
      <c r="F35" s="156">
        <v>0</v>
      </c>
      <c r="G35" s="157">
        <f t="shared" si="6"/>
        <v>0</v>
      </c>
      <c r="O35" s="151">
        <v>2</v>
      </c>
      <c r="AA35" s="129">
        <v>1</v>
      </c>
      <c r="AB35" s="129">
        <v>1</v>
      </c>
      <c r="AC35" s="129">
        <v>1</v>
      </c>
      <c r="AZ35" s="129">
        <v>1</v>
      </c>
      <c r="BA35" s="129">
        <f t="shared" si="7"/>
        <v>0</v>
      </c>
      <c r="BB35" s="129">
        <f t="shared" si="8"/>
        <v>0</v>
      </c>
      <c r="BC35" s="129">
        <f t="shared" si="9"/>
        <v>0</v>
      </c>
      <c r="BD35" s="129">
        <f t="shared" si="10"/>
        <v>0</v>
      </c>
      <c r="BE35" s="129">
        <f t="shared" si="11"/>
        <v>0</v>
      </c>
      <c r="CZ35" s="129">
        <v>0.011</v>
      </c>
    </row>
    <row r="36" spans="1:104" ht="12.75">
      <c r="A36" s="152">
        <v>27</v>
      </c>
      <c r="B36" s="153" t="s">
        <v>136</v>
      </c>
      <c r="C36" s="154" t="s">
        <v>137</v>
      </c>
      <c r="D36" s="155" t="s">
        <v>95</v>
      </c>
      <c r="E36" s="156">
        <v>123.6</v>
      </c>
      <c r="F36" s="156">
        <v>0</v>
      </c>
      <c r="G36" s="157">
        <f t="shared" si="6"/>
        <v>0</v>
      </c>
      <c r="O36" s="151">
        <v>2</v>
      </c>
      <c r="AA36" s="129">
        <v>1</v>
      </c>
      <c r="AB36" s="129">
        <v>1</v>
      </c>
      <c r="AC36" s="129">
        <v>1</v>
      </c>
      <c r="AZ36" s="129">
        <v>1</v>
      </c>
      <c r="BA36" s="129">
        <f t="shared" si="7"/>
        <v>0</v>
      </c>
      <c r="BB36" s="129">
        <f t="shared" si="8"/>
        <v>0</v>
      </c>
      <c r="BC36" s="129">
        <f t="shared" si="9"/>
        <v>0</v>
      </c>
      <c r="BD36" s="129">
        <f t="shared" si="10"/>
        <v>0</v>
      </c>
      <c r="BE36" s="129">
        <f t="shared" si="11"/>
        <v>0</v>
      </c>
      <c r="CZ36" s="129">
        <v>0.003</v>
      </c>
    </row>
    <row r="37" spans="1:104" ht="12.75">
      <c r="A37" s="152">
        <v>28</v>
      </c>
      <c r="B37" s="153" t="s">
        <v>138</v>
      </c>
      <c r="C37" s="154" t="s">
        <v>139</v>
      </c>
      <c r="D37" s="155" t="s">
        <v>81</v>
      </c>
      <c r="E37" s="156">
        <v>648.75</v>
      </c>
      <c r="F37" s="156">
        <v>0</v>
      </c>
      <c r="G37" s="157">
        <f t="shared" si="6"/>
        <v>0</v>
      </c>
      <c r="O37" s="151">
        <v>2</v>
      </c>
      <c r="AA37" s="129">
        <v>1</v>
      </c>
      <c r="AB37" s="129">
        <v>1</v>
      </c>
      <c r="AC37" s="129">
        <v>1</v>
      </c>
      <c r="AZ37" s="129">
        <v>1</v>
      </c>
      <c r="BA37" s="129">
        <f t="shared" si="7"/>
        <v>0</v>
      </c>
      <c r="BB37" s="129">
        <f t="shared" si="8"/>
        <v>0</v>
      </c>
      <c r="BC37" s="129">
        <f t="shared" si="9"/>
        <v>0</v>
      </c>
      <c r="BD37" s="129">
        <f t="shared" si="10"/>
        <v>0</v>
      </c>
      <c r="BE37" s="129">
        <f t="shared" si="11"/>
        <v>0</v>
      </c>
      <c r="CZ37" s="129">
        <v>0.032</v>
      </c>
    </row>
    <row r="38" spans="1:104" ht="12.75">
      <c r="A38" s="152">
        <v>29</v>
      </c>
      <c r="B38" s="153" t="s">
        <v>101</v>
      </c>
      <c r="C38" s="154" t="s">
        <v>102</v>
      </c>
      <c r="D38" s="155" t="s">
        <v>103</v>
      </c>
      <c r="E38" s="156">
        <v>45.169781</v>
      </c>
      <c r="F38" s="156">
        <v>0</v>
      </c>
      <c r="G38" s="157">
        <f t="shared" si="6"/>
        <v>0</v>
      </c>
      <c r="O38" s="151">
        <v>2</v>
      </c>
      <c r="AA38" s="129">
        <v>7</v>
      </c>
      <c r="AB38" s="129">
        <v>1</v>
      </c>
      <c r="AC38" s="129">
        <v>2</v>
      </c>
      <c r="AZ38" s="129">
        <v>1</v>
      </c>
      <c r="BA38" s="129">
        <f t="shared" si="7"/>
        <v>0</v>
      </c>
      <c r="BB38" s="129">
        <f t="shared" si="8"/>
        <v>0</v>
      </c>
      <c r="BC38" s="129">
        <f t="shared" si="9"/>
        <v>0</v>
      </c>
      <c r="BD38" s="129">
        <f t="shared" si="10"/>
        <v>0</v>
      </c>
      <c r="BE38" s="129">
        <f t="shared" si="11"/>
        <v>0</v>
      </c>
      <c r="CZ38" s="129">
        <v>0</v>
      </c>
    </row>
    <row r="39" spans="1:57" ht="12.75">
      <c r="A39" s="158"/>
      <c r="B39" s="159" t="s">
        <v>66</v>
      </c>
      <c r="C39" s="160" t="str">
        <f>CONCATENATE(B20," ",C20)</f>
        <v>6 Úpravy povrchu</v>
      </c>
      <c r="D39" s="158"/>
      <c r="E39" s="161"/>
      <c r="F39" s="161"/>
      <c r="G39" s="162">
        <f>SUM(G20:G38)</f>
        <v>0</v>
      </c>
      <c r="O39" s="151">
        <v>4</v>
      </c>
      <c r="BA39" s="163">
        <f>SUM(BA20:BA38)</f>
        <v>0</v>
      </c>
      <c r="BB39" s="163">
        <f>SUM(BB20:BB38)</f>
        <v>0</v>
      </c>
      <c r="BC39" s="163">
        <f>SUM(BC20:BC38)</f>
        <v>0</v>
      </c>
      <c r="BD39" s="163">
        <f>SUM(BD20:BD38)</f>
        <v>0</v>
      </c>
      <c r="BE39" s="163">
        <f>SUM(BE20:BE38)</f>
        <v>0</v>
      </c>
    </row>
    <row r="40" spans="1:15" ht="12.75">
      <c r="A40" s="144" t="s">
        <v>65</v>
      </c>
      <c r="B40" s="145" t="s">
        <v>140</v>
      </c>
      <c r="C40" s="146" t="s">
        <v>141</v>
      </c>
      <c r="D40" s="147"/>
      <c r="E40" s="148"/>
      <c r="F40" s="148"/>
      <c r="G40" s="149"/>
      <c r="H40" s="150"/>
      <c r="I40" s="150"/>
      <c r="O40" s="151">
        <v>1</v>
      </c>
    </row>
    <row r="41" spans="1:104" ht="12.75">
      <c r="A41" s="152">
        <v>30</v>
      </c>
      <c r="B41" s="153" t="s">
        <v>142</v>
      </c>
      <c r="C41" s="154" t="s">
        <v>143</v>
      </c>
      <c r="D41" s="155" t="s">
        <v>78</v>
      </c>
      <c r="E41" s="156">
        <v>18.18</v>
      </c>
      <c r="F41" s="156">
        <v>0</v>
      </c>
      <c r="G41" s="157">
        <f>E41*F41</f>
        <v>0</v>
      </c>
      <c r="O41" s="151">
        <v>2</v>
      </c>
      <c r="AA41" s="129">
        <v>1</v>
      </c>
      <c r="AB41" s="129">
        <v>1</v>
      </c>
      <c r="AC41" s="129">
        <v>1</v>
      </c>
      <c r="AZ41" s="129">
        <v>1</v>
      </c>
      <c r="BA41" s="129">
        <f>IF(AZ41=1,G41,0)</f>
        <v>0</v>
      </c>
      <c r="BB41" s="129">
        <f>IF(AZ41=2,G41,0)</f>
        <v>0</v>
      </c>
      <c r="BC41" s="129">
        <f>IF(AZ41=3,G41,0)</f>
        <v>0</v>
      </c>
      <c r="BD41" s="129">
        <f>IF(AZ41=4,G41,0)</f>
        <v>0</v>
      </c>
      <c r="BE41" s="129">
        <f>IF(AZ41=5,G41,0)</f>
        <v>0</v>
      </c>
      <c r="CZ41" s="129">
        <v>2.205</v>
      </c>
    </row>
    <row r="42" spans="1:104" ht="12.75">
      <c r="A42" s="152">
        <v>31</v>
      </c>
      <c r="B42" s="153" t="s">
        <v>144</v>
      </c>
      <c r="C42" s="154" t="s">
        <v>145</v>
      </c>
      <c r="D42" s="155" t="s">
        <v>78</v>
      </c>
      <c r="E42" s="156">
        <v>19.23</v>
      </c>
      <c r="F42" s="156">
        <v>0</v>
      </c>
      <c r="G42" s="157">
        <f>E42*F42</f>
        <v>0</v>
      </c>
      <c r="O42" s="151">
        <v>2</v>
      </c>
      <c r="AA42" s="129">
        <v>1</v>
      </c>
      <c r="AB42" s="129">
        <v>1</v>
      </c>
      <c r="AC42" s="129">
        <v>1</v>
      </c>
      <c r="AZ42" s="129">
        <v>1</v>
      </c>
      <c r="BA42" s="129">
        <f>IF(AZ42=1,G42,0)</f>
        <v>0</v>
      </c>
      <c r="BB42" s="129">
        <f>IF(AZ42=2,G42,0)</f>
        <v>0</v>
      </c>
      <c r="BC42" s="129">
        <f>IF(AZ42=3,G42,0)</f>
        <v>0</v>
      </c>
      <c r="BD42" s="129">
        <f>IF(AZ42=4,G42,0)</f>
        <v>0</v>
      </c>
      <c r="BE42" s="129">
        <f>IF(AZ42=5,G42,0)</f>
        <v>0</v>
      </c>
      <c r="CZ42" s="129">
        <v>1.7</v>
      </c>
    </row>
    <row r="43" spans="1:104" ht="12.75">
      <c r="A43" s="152">
        <v>32</v>
      </c>
      <c r="B43" s="153" t="s">
        <v>146</v>
      </c>
      <c r="C43" s="154" t="s">
        <v>147</v>
      </c>
      <c r="D43" s="155" t="s">
        <v>78</v>
      </c>
      <c r="E43" s="156">
        <v>0.94</v>
      </c>
      <c r="F43" s="156">
        <v>0</v>
      </c>
      <c r="G43" s="157">
        <f>E43*F43</f>
        <v>0</v>
      </c>
      <c r="O43" s="151">
        <v>2</v>
      </c>
      <c r="AA43" s="129">
        <v>1</v>
      </c>
      <c r="AB43" s="129">
        <v>1</v>
      </c>
      <c r="AC43" s="129">
        <v>1</v>
      </c>
      <c r="AZ43" s="129">
        <v>1</v>
      </c>
      <c r="BA43" s="129">
        <f>IF(AZ43=1,G43,0)</f>
        <v>0</v>
      </c>
      <c r="BB43" s="129">
        <f>IF(AZ43=2,G43,0)</f>
        <v>0</v>
      </c>
      <c r="BC43" s="129">
        <f>IF(AZ43=3,G43,0)</f>
        <v>0</v>
      </c>
      <c r="BD43" s="129">
        <f>IF(AZ43=4,G43,0)</f>
        <v>0</v>
      </c>
      <c r="BE43" s="129">
        <f>IF(AZ43=5,G43,0)</f>
        <v>0</v>
      </c>
      <c r="CZ43" s="129">
        <v>0.88</v>
      </c>
    </row>
    <row r="44" spans="1:104" ht="12.75">
      <c r="A44" s="152">
        <v>33</v>
      </c>
      <c r="B44" s="153" t="s">
        <v>148</v>
      </c>
      <c r="C44" s="154" t="s">
        <v>149</v>
      </c>
      <c r="D44" s="155" t="s">
        <v>81</v>
      </c>
      <c r="E44" s="156">
        <v>240.81</v>
      </c>
      <c r="F44" s="156">
        <v>0</v>
      </c>
      <c r="G44" s="157">
        <f>E44*F44</f>
        <v>0</v>
      </c>
      <c r="O44" s="151">
        <v>2</v>
      </c>
      <c r="AA44" s="129">
        <v>1</v>
      </c>
      <c r="AB44" s="129">
        <v>1</v>
      </c>
      <c r="AC44" s="129">
        <v>1</v>
      </c>
      <c r="AZ44" s="129">
        <v>1</v>
      </c>
      <c r="BA44" s="129">
        <f>IF(AZ44=1,G44,0)</f>
        <v>0</v>
      </c>
      <c r="BB44" s="129">
        <f>IF(AZ44=2,G44,0)</f>
        <v>0</v>
      </c>
      <c r="BC44" s="129">
        <f>IF(AZ44=3,G44,0)</f>
        <v>0</v>
      </c>
      <c r="BD44" s="129">
        <f>IF(AZ44=4,G44,0)</f>
        <v>0</v>
      </c>
      <c r="BE44" s="129">
        <f>IF(AZ44=5,G44,0)</f>
        <v>0</v>
      </c>
      <c r="CZ44" s="129">
        <v>0.1365</v>
      </c>
    </row>
    <row r="45" spans="1:104" ht="12.75">
      <c r="A45" s="152">
        <v>34</v>
      </c>
      <c r="B45" s="153" t="s">
        <v>101</v>
      </c>
      <c r="C45" s="154" t="s">
        <v>102</v>
      </c>
      <c r="D45" s="155" t="s">
        <v>103</v>
      </c>
      <c r="E45" s="156">
        <v>106.475665</v>
      </c>
      <c r="F45" s="156">
        <v>0</v>
      </c>
      <c r="G45" s="157">
        <f>E45*F45</f>
        <v>0</v>
      </c>
      <c r="O45" s="151">
        <v>2</v>
      </c>
      <c r="AA45" s="129">
        <v>7</v>
      </c>
      <c r="AB45" s="129">
        <v>1</v>
      </c>
      <c r="AC45" s="129">
        <v>2</v>
      </c>
      <c r="AZ45" s="129">
        <v>1</v>
      </c>
      <c r="BA45" s="129">
        <f>IF(AZ45=1,G45,0)</f>
        <v>0</v>
      </c>
      <c r="BB45" s="129">
        <f>IF(AZ45=2,G45,0)</f>
        <v>0</v>
      </c>
      <c r="BC45" s="129">
        <f>IF(AZ45=3,G45,0)</f>
        <v>0</v>
      </c>
      <c r="BD45" s="129">
        <f>IF(AZ45=4,G45,0)</f>
        <v>0</v>
      </c>
      <c r="BE45" s="129">
        <f>IF(AZ45=5,G45,0)</f>
        <v>0</v>
      </c>
      <c r="CZ45" s="129">
        <v>0</v>
      </c>
    </row>
    <row r="46" spans="1:57" ht="12.75">
      <c r="A46" s="158"/>
      <c r="B46" s="159" t="s">
        <v>66</v>
      </c>
      <c r="C46" s="160" t="str">
        <f>CONCATENATE(B40," ",C40)</f>
        <v>63 Podlahy a podlahové konstrukce</v>
      </c>
      <c r="D46" s="158"/>
      <c r="E46" s="161"/>
      <c r="F46" s="161"/>
      <c r="G46" s="162">
        <f>SUM(G40:G45)</f>
        <v>0</v>
      </c>
      <c r="O46" s="151">
        <v>4</v>
      </c>
      <c r="BA46" s="163">
        <f>SUM(BA40:BA45)</f>
        <v>0</v>
      </c>
      <c r="BB46" s="163">
        <f>SUM(BB40:BB45)</f>
        <v>0</v>
      </c>
      <c r="BC46" s="163">
        <f>SUM(BC40:BC45)</f>
        <v>0</v>
      </c>
      <c r="BD46" s="163">
        <f>SUM(BD40:BD45)</f>
        <v>0</v>
      </c>
      <c r="BE46" s="163">
        <f>SUM(BE40:BE45)</f>
        <v>0</v>
      </c>
    </row>
    <row r="47" spans="1:15" ht="12.75">
      <c r="A47" s="144" t="s">
        <v>65</v>
      </c>
      <c r="B47" s="145" t="s">
        <v>150</v>
      </c>
      <c r="C47" s="146" t="s">
        <v>151</v>
      </c>
      <c r="D47" s="147"/>
      <c r="E47" s="148"/>
      <c r="F47" s="148"/>
      <c r="G47" s="149"/>
      <c r="H47" s="150"/>
      <c r="I47" s="150"/>
      <c r="O47" s="151">
        <v>1</v>
      </c>
    </row>
    <row r="48" spans="1:104" ht="12.75">
      <c r="A48" s="152">
        <v>35</v>
      </c>
      <c r="B48" s="153" t="s">
        <v>152</v>
      </c>
      <c r="C48" s="154" t="s">
        <v>153</v>
      </c>
      <c r="D48" s="155" t="s">
        <v>81</v>
      </c>
      <c r="E48" s="156">
        <v>672.02</v>
      </c>
      <c r="F48" s="156">
        <v>0</v>
      </c>
      <c r="G48" s="157">
        <f aca="true" t="shared" si="12" ref="G48:G56">E48*F48</f>
        <v>0</v>
      </c>
      <c r="O48" s="151">
        <v>2</v>
      </c>
      <c r="AA48" s="129">
        <v>1</v>
      </c>
      <c r="AB48" s="129">
        <v>1</v>
      </c>
      <c r="AC48" s="129">
        <v>1</v>
      </c>
      <c r="AZ48" s="129">
        <v>1</v>
      </c>
      <c r="BA48" s="129">
        <f aca="true" t="shared" si="13" ref="BA48:BA56">IF(AZ48=1,G48,0)</f>
        <v>0</v>
      </c>
      <c r="BB48" s="129">
        <f aca="true" t="shared" si="14" ref="BB48:BB56">IF(AZ48=2,G48,0)</f>
        <v>0</v>
      </c>
      <c r="BC48" s="129">
        <f aca="true" t="shared" si="15" ref="BC48:BC56">IF(AZ48=3,G48,0)</f>
        <v>0</v>
      </c>
      <c r="BD48" s="129">
        <f aca="true" t="shared" si="16" ref="BD48:BD56">IF(AZ48=4,G48,0)</f>
        <v>0</v>
      </c>
      <c r="BE48" s="129">
        <f aca="true" t="shared" si="17" ref="BE48:BE56">IF(AZ48=5,G48,0)</f>
        <v>0</v>
      </c>
      <c r="CZ48" s="129">
        <v>0.02</v>
      </c>
    </row>
    <row r="49" spans="1:104" ht="12.75">
      <c r="A49" s="152">
        <v>36</v>
      </c>
      <c r="B49" s="153" t="s">
        <v>154</v>
      </c>
      <c r="C49" s="154" t="s">
        <v>155</v>
      </c>
      <c r="D49" s="155" t="s">
        <v>81</v>
      </c>
      <c r="E49" s="156">
        <v>1344.04</v>
      </c>
      <c r="F49" s="156">
        <v>0</v>
      </c>
      <c r="G49" s="157">
        <f t="shared" si="12"/>
        <v>0</v>
      </c>
      <c r="O49" s="151">
        <v>2</v>
      </c>
      <c r="AA49" s="129">
        <v>1</v>
      </c>
      <c r="AB49" s="129">
        <v>1</v>
      </c>
      <c r="AC49" s="129">
        <v>1</v>
      </c>
      <c r="AZ49" s="129">
        <v>1</v>
      </c>
      <c r="BA49" s="129">
        <f t="shared" si="13"/>
        <v>0</v>
      </c>
      <c r="BB49" s="129">
        <f t="shared" si="14"/>
        <v>0</v>
      </c>
      <c r="BC49" s="129">
        <f t="shared" si="15"/>
        <v>0</v>
      </c>
      <c r="BD49" s="129">
        <f t="shared" si="16"/>
        <v>0</v>
      </c>
      <c r="BE49" s="129">
        <f t="shared" si="17"/>
        <v>0</v>
      </c>
      <c r="CZ49" s="129">
        <v>0</v>
      </c>
    </row>
    <row r="50" spans="1:104" ht="12.75">
      <c r="A50" s="152">
        <v>37</v>
      </c>
      <c r="B50" s="153" t="s">
        <v>156</v>
      </c>
      <c r="C50" s="154" t="s">
        <v>157</v>
      </c>
      <c r="D50" s="155" t="s">
        <v>81</v>
      </c>
      <c r="E50" s="156">
        <v>672.6</v>
      </c>
      <c r="F50" s="156">
        <v>0</v>
      </c>
      <c r="G50" s="157">
        <f t="shared" si="12"/>
        <v>0</v>
      </c>
      <c r="O50" s="151">
        <v>2</v>
      </c>
      <c r="AA50" s="129">
        <v>1</v>
      </c>
      <c r="AB50" s="129">
        <v>1</v>
      </c>
      <c r="AC50" s="129">
        <v>1</v>
      </c>
      <c r="AZ50" s="129">
        <v>1</v>
      </c>
      <c r="BA50" s="129">
        <f t="shared" si="13"/>
        <v>0</v>
      </c>
      <c r="BB50" s="129">
        <f t="shared" si="14"/>
        <v>0</v>
      </c>
      <c r="BC50" s="129">
        <f t="shared" si="15"/>
        <v>0</v>
      </c>
      <c r="BD50" s="129">
        <f t="shared" si="16"/>
        <v>0</v>
      </c>
      <c r="BE50" s="129">
        <f t="shared" si="17"/>
        <v>0</v>
      </c>
      <c r="CZ50" s="129">
        <v>0.02</v>
      </c>
    </row>
    <row r="51" spans="1:104" ht="12.75">
      <c r="A51" s="152">
        <v>38</v>
      </c>
      <c r="B51" s="153" t="s">
        <v>158</v>
      </c>
      <c r="C51" s="154" t="s">
        <v>159</v>
      </c>
      <c r="D51" s="155" t="s">
        <v>81</v>
      </c>
      <c r="E51" s="156">
        <v>180</v>
      </c>
      <c r="F51" s="156">
        <v>0</v>
      </c>
      <c r="G51" s="157">
        <f t="shared" si="12"/>
        <v>0</v>
      </c>
      <c r="O51" s="151">
        <v>2</v>
      </c>
      <c r="AA51" s="129">
        <v>1</v>
      </c>
      <c r="AB51" s="129">
        <v>1</v>
      </c>
      <c r="AC51" s="129">
        <v>1</v>
      </c>
      <c r="AZ51" s="129">
        <v>1</v>
      </c>
      <c r="BA51" s="129">
        <f t="shared" si="13"/>
        <v>0</v>
      </c>
      <c r="BB51" s="129">
        <f t="shared" si="14"/>
        <v>0</v>
      </c>
      <c r="BC51" s="129">
        <f t="shared" si="15"/>
        <v>0</v>
      </c>
      <c r="BD51" s="129">
        <f t="shared" si="16"/>
        <v>0</v>
      </c>
      <c r="BE51" s="129">
        <f t="shared" si="17"/>
        <v>0</v>
      </c>
      <c r="CZ51" s="129">
        <v>0.015</v>
      </c>
    </row>
    <row r="52" spans="1:104" ht="12.75">
      <c r="A52" s="152">
        <v>39</v>
      </c>
      <c r="B52" s="153" t="s">
        <v>160</v>
      </c>
      <c r="C52" s="154" t="s">
        <v>161</v>
      </c>
      <c r="D52" s="155" t="s">
        <v>81</v>
      </c>
      <c r="E52" s="156">
        <v>16</v>
      </c>
      <c r="F52" s="156">
        <v>0</v>
      </c>
      <c r="G52" s="157">
        <f t="shared" si="12"/>
        <v>0</v>
      </c>
      <c r="O52" s="151">
        <v>2</v>
      </c>
      <c r="AA52" s="129">
        <v>1</v>
      </c>
      <c r="AB52" s="129">
        <v>1</v>
      </c>
      <c r="AC52" s="129">
        <v>1</v>
      </c>
      <c r="AZ52" s="129">
        <v>1</v>
      </c>
      <c r="BA52" s="129">
        <f t="shared" si="13"/>
        <v>0</v>
      </c>
      <c r="BB52" s="129">
        <f t="shared" si="14"/>
        <v>0</v>
      </c>
      <c r="BC52" s="129">
        <f t="shared" si="15"/>
        <v>0</v>
      </c>
      <c r="BD52" s="129">
        <f t="shared" si="16"/>
        <v>0</v>
      </c>
      <c r="BE52" s="129">
        <f t="shared" si="17"/>
        <v>0</v>
      </c>
      <c r="CZ52" s="129">
        <v>0.015</v>
      </c>
    </row>
    <row r="53" spans="1:104" ht="12.75">
      <c r="A53" s="152">
        <v>40</v>
      </c>
      <c r="B53" s="153" t="s">
        <v>162</v>
      </c>
      <c r="C53" s="154" t="s">
        <v>163</v>
      </c>
      <c r="D53" s="155" t="s">
        <v>78</v>
      </c>
      <c r="E53" s="156">
        <v>420</v>
      </c>
      <c r="F53" s="156">
        <v>0</v>
      </c>
      <c r="G53" s="157">
        <f t="shared" si="12"/>
        <v>0</v>
      </c>
      <c r="O53" s="151">
        <v>2</v>
      </c>
      <c r="AA53" s="129">
        <v>1</v>
      </c>
      <c r="AB53" s="129">
        <v>1</v>
      </c>
      <c r="AC53" s="129">
        <v>1</v>
      </c>
      <c r="AZ53" s="129">
        <v>1</v>
      </c>
      <c r="BA53" s="129">
        <f t="shared" si="13"/>
        <v>0</v>
      </c>
      <c r="BB53" s="129">
        <f t="shared" si="14"/>
        <v>0</v>
      </c>
      <c r="BC53" s="129">
        <f t="shared" si="15"/>
        <v>0</v>
      </c>
      <c r="BD53" s="129">
        <f t="shared" si="16"/>
        <v>0</v>
      </c>
      <c r="BE53" s="129">
        <f t="shared" si="17"/>
        <v>0</v>
      </c>
      <c r="CZ53" s="129">
        <v>0.014</v>
      </c>
    </row>
    <row r="54" spans="1:104" ht="12.75">
      <c r="A54" s="152">
        <v>41</v>
      </c>
      <c r="B54" s="153" t="s">
        <v>164</v>
      </c>
      <c r="C54" s="154" t="s">
        <v>165</v>
      </c>
      <c r="D54" s="155" t="s">
        <v>78</v>
      </c>
      <c r="E54" s="156">
        <v>420</v>
      </c>
      <c r="F54" s="156">
        <v>0</v>
      </c>
      <c r="G54" s="157">
        <f t="shared" si="12"/>
        <v>0</v>
      </c>
      <c r="O54" s="151">
        <v>2</v>
      </c>
      <c r="AA54" s="129">
        <v>1</v>
      </c>
      <c r="AB54" s="129">
        <v>1</v>
      </c>
      <c r="AC54" s="129">
        <v>1</v>
      </c>
      <c r="AZ54" s="129">
        <v>1</v>
      </c>
      <c r="BA54" s="129">
        <f t="shared" si="13"/>
        <v>0</v>
      </c>
      <c r="BB54" s="129">
        <f t="shared" si="14"/>
        <v>0</v>
      </c>
      <c r="BC54" s="129">
        <f t="shared" si="15"/>
        <v>0</v>
      </c>
      <c r="BD54" s="129">
        <f t="shared" si="16"/>
        <v>0</v>
      </c>
      <c r="BE54" s="129">
        <f t="shared" si="17"/>
        <v>0</v>
      </c>
      <c r="CZ54" s="129">
        <v>0</v>
      </c>
    </row>
    <row r="55" spans="1:104" ht="12.75">
      <c r="A55" s="152">
        <v>42</v>
      </c>
      <c r="B55" s="153" t="s">
        <v>166</v>
      </c>
      <c r="C55" s="154" t="s">
        <v>167</v>
      </c>
      <c r="D55" s="155" t="s">
        <v>78</v>
      </c>
      <c r="E55" s="156">
        <v>420</v>
      </c>
      <c r="F55" s="156">
        <v>0</v>
      </c>
      <c r="G55" s="157">
        <f t="shared" si="12"/>
        <v>0</v>
      </c>
      <c r="O55" s="151">
        <v>2</v>
      </c>
      <c r="AA55" s="129">
        <v>1</v>
      </c>
      <c r="AB55" s="129">
        <v>1</v>
      </c>
      <c r="AC55" s="129">
        <v>1</v>
      </c>
      <c r="AZ55" s="129">
        <v>1</v>
      </c>
      <c r="BA55" s="129">
        <f t="shared" si="13"/>
        <v>0</v>
      </c>
      <c r="BB55" s="129">
        <f t="shared" si="14"/>
        <v>0</v>
      </c>
      <c r="BC55" s="129">
        <f t="shared" si="15"/>
        <v>0</v>
      </c>
      <c r="BD55" s="129">
        <f t="shared" si="16"/>
        <v>0</v>
      </c>
      <c r="BE55" s="129">
        <f t="shared" si="17"/>
        <v>0</v>
      </c>
      <c r="CZ55" s="129">
        <v>0.014</v>
      </c>
    </row>
    <row r="56" spans="1:104" ht="12.75">
      <c r="A56" s="152">
        <v>43</v>
      </c>
      <c r="B56" s="153" t="s">
        <v>101</v>
      </c>
      <c r="C56" s="154" t="s">
        <v>102</v>
      </c>
      <c r="D56" s="155" t="s">
        <v>103</v>
      </c>
      <c r="E56" s="156">
        <v>41.5924</v>
      </c>
      <c r="F56" s="156">
        <v>0</v>
      </c>
      <c r="G56" s="157">
        <f t="shared" si="12"/>
        <v>0</v>
      </c>
      <c r="O56" s="151">
        <v>2</v>
      </c>
      <c r="AA56" s="129">
        <v>7</v>
      </c>
      <c r="AB56" s="129">
        <v>1</v>
      </c>
      <c r="AC56" s="129">
        <v>2</v>
      </c>
      <c r="AZ56" s="129">
        <v>1</v>
      </c>
      <c r="BA56" s="129">
        <f t="shared" si="13"/>
        <v>0</v>
      </c>
      <c r="BB56" s="129">
        <f t="shared" si="14"/>
        <v>0</v>
      </c>
      <c r="BC56" s="129">
        <f t="shared" si="15"/>
        <v>0</v>
      </c>
      <c r="BD56" s="129">
        <f t="shared" si="16"/>
        <v>0</v>
      </c>
      <c r="BE56" s="129">
        <f t="shared" si="17"/>
        <v>0</v>
      </c>
      <c r="CZ56" s="129">
        <v>0</v>
      </c>
    </row>
    <row r="57" spans="1:57" ht="12.75">
      <c r="A57" s="158"/>
      <c r="B57" s="159" t="s">
        <v>66</v>
      </c>
      <c r="C57" s="160" t="str">
        <f>CONCATENATE(B47," ",C47)</f>
        <v>94 Lešení a stavební výtahy</v>
      </c>
      <c r="D57" s="158"/>
      <c r="E57" s="161"/>
      <c r="F57" s="161"/>
      <c r="G57" s="162">
        <f>SUM(G47:G56)</f>
        <v>0</v>
      </c>
      <c r="O57" s="151">
        <v>4</v>
      </c>
      <c r="BA57" s="163">
        <f>SUM(BA47:BA56)</f>
        <v>0</v>
      </c>
      <c r="BB57" s="163">
        <f>SUM(BB47:BB56)</f>
        <v>0</v>
      </c>
      <c r="BC57" s="163">
        <f>SUM(BC47:BC56)</f>
        <v>0</v>
      </c>
      <c r="BD57" s="163">
        <f>SUM(BD47:BD56)</f>
        <v>0</v>
      </c>
      <c r="BE57" s="163">
        <f>SUM(BE47:BE56)</f>
        <v>0</v>
      </c>
    </row>
    <row r="58" spans="1:15" ht="12.75">
      <c r="A58" s="144" t="s">
        <v>65</v>
      </c>
      <c r="B58" s="145" t="s">
        <v>168</v>
      </c>
      <c r="C58" s="146" t="s">
        <v>169</v>
      </c>
      <c r="D58" s="147"/>
      <c r="E58" s="148"/>
      <c r="F58" s="148"/>
      <c r="G58" s="149"/>
      <c r="H58" s="150"/>
      <c r="I58" s="150"/>
      <c r="O58" s="151">
        <v>1</v>
      </c>
    </row>
    <row r="59" spans="1:104" ht="12.75">
      <c r="A59" s="152">
        <v>44</v>
      </c>
      <c r="B59" s="153" t="s">
        <v>170</v>
      </c>
      <c r="C59" s="154" t="s">
        <v>171</v>
      </c>
      <c r="D59" s="155" t="s">
        <v>81</v>
      </c>
      <c r="E59" s="156">
        <v>10.88</v>
      </c>
      <c r="F59" s="156">
        <v>0</v>
      </c>
      <c r="G59" s="157">
        <f aca="true" t="shared" si="18" ref="G59:G72">E59*F59</f>
        <v>0</v>
      </c>
      <c r="O59" s="151">
        <v>2</v>
      </c>
      <c r="AA59" s="129">
        <v>1</v>
      </c>
      <c r="AB59" s="129">
        <v>1</v>
      </c>
      <c r="AC59" s="129">
        <v>1</v>
      </c>
      <c r="AZ59" s="129">
        <v>1</v>
      </c>
      <c r="BA59" s="129">
        <f aca="true" t="shared" si="19" ref="BA59:BA72">IF(AZ59=1,G59,0)</f>
        <v>0</v>
      </c>
      <c r="BB59" s="129">
        <f aca="true" t="shared" si="20" ref="BB59:BB72">IF(AZ59=2,G59,0)</f>
        <v>0</v>
      </c>
      <c r="BC59" s="129">
        <f aca="true" t="shared" si="21" ref="BC59:BC72">IF(AZ59=3,G59,0)</f>
        <v>0</v>
      </c>
      <c r="BD59" s="129">
        <f aca="true" t="shared" si="22" ref="BD59:BD72">IF(AZ59=4,G59,0)</f>
        <v>0</v>
      </c>
      <c r="BE59" s="129">
        <f aca="true" t="shared" si="23" ref="BE59:BE72">IF(AZ59=5,G59,0)</f>
        <v>0</v>
      </c>
      <c r="CZ59" s="129">
        <v>0.32</v>
      </c>
    </row>
    <row r="60" spans="1:104" ht="12.75">
      <c r="A60" s="152">
        <v>45</v>
      </c>
      <c r="B60" s="153" t="s">
        <v>172</v>
      </c>
      <c r="C60" s="154" t="s">
        <v>173</v>
      </c>
      <c r="D60" s="155" t="s">
        <v>81</v>
      </c>
      <c r="E60" s="156">
        <v>47.62</v>
      </c>
      <c r="F60" s="156">
        <v>0</v>
      </c>
      <c r="G60" s="157">
        <f t="shared" si="18"/>
        <v>0</v>
      </c>
      <c r="O60" s="151">
        <v>2</v>
      </c>
      <c r="AA60" s="129">
        <v>1</v>
      </c>
      <c r="AB60" s="129">
        <v>1</v>
      </c>
      <c r="AC60" s="129">
        <v>1</v>
      </c>
      <c r="AZ60" s="129">
        <v>1</v>
      </c>
      <c r="BA60" s="129">
        <f t="shared" si="19"/>
        <v>0</v>
      </c>
      <c r="BB60" s="129">
        <f t="shared" si="20"/>
        <v>0</v>
      </c>
      <c r="BC60" s="129">
        <f t="shared" si="21"/>
        <v>0</v>
      </c>
      <c r="BD60" s="129">
        <f t="shared" si="22"/>
        <v>0</v>
      </c>
      <c r="BE60" s="129">
        <f t="shared" si="23"/>
        <v>0</v>
      </c>
      <c r="CZ60" s="129">
        <v>0</v>
      </c>
    </row>
    <row r="61" spans="1:104" ht="12.75">
      <c r="A61" s="152">
        <v>46</v>
      </c>
      <c r="B61" s="153" t="s">
        <v>174</v>
      </c>
      <c r="C61" s="154" t="s">
        <v>175</v>
      </c>
      <c r="D61" s="155" t="s">
        <v>81</v>
      </c>
      <c r="E61" s="156">
        <v>604.17</v>
      </c>
      <c r="F61" s="156">
        <v>0</v>
      </c>
      <c r="G61" s="157">
        <f t="shared" si="18"/>
        <v>0</v>
      </c>
      <c r="O61" s="151">
        <v>2</v>
      </c>
      <c r="AA61" s="129">
        <v>1</v>
      </c>
      <c r="AB61" s="129">
        <v>1</v>
      </c>
      <c r="AC61" s="129">
        <v>1</v>
      </c>
      <c r="AZ61" s="129">
        <v>1</v>
      </c>
      <c r="BA61" s="129">
        <f t="shared" si="19"/>
        <v>0</v>
      </c>
      <c r="BB61" s="129">
        <f t="shared" si="20"/>
        <v>0</v>
      </c>
      <c r="BC61" s="129">
        <f t="shared" si="21"/>
        <v>0</v>
      </c>
      <c r="BD61" s="129">
        <f t="shared" si="22"/>
        <v>0</v>
      </c>
      <c r="BE61" s="129">
        <f t="shared" si="23"/>
        <v>0</v>
      </c>
      <c r="CZ61" s="129">
        <v>5E-05</v>
      </c>
    </row>
    <row r="62" spans="1:104" ht="12.75">
      <c r="A62" s="152">
        <v>47</v>
      </c>
      <c r="B62" s="153" t="s">
        <v>176</v>
      </c>
      <c r="C62" s="154" t="s">
        <v>177</v>
      </c>
      <c r="D62" s="155" t="s">
        <v>178</v>
      </c>
      <c r="E62" s="156">
        <v>2</v>
      </c>
      <c r="F62" s="156">
        <v>0</v>
      </c>
      <c r="G62" s="157">
        <f t="shared" si="18"/>
        <v>0</v>
      </c>
      <c r="O62" s="151">
        <v>2</v>
      </c>
      <c r="AA62" s="129">
        <v>1</v>
      </c>
      <c r="AB62" s="129">
        <v>1</v>
      </c>
      <c r="AC62" s="129">
        <v>1</v>
      </c>
      <c r="AZ62" s="129">
        <v>1</v>
      </c>
      <c r="BA62" s="129">
        <f t="shared" si="19"/>
        <v>0</v>
      </c>
      <c r="BB62" s="129">
        <f t="shared" si="20"/>
        <v>0</v>
      </c>
      <c r="BC62" s="129">
        <f t="shared" si="21"/>
        <v>0</v>
      </c>
      <c r="BD62" s="129">
        <f t="shared" si="22"/>
        <v>0</v>
      </c>
      <c r="BE62" s="129">
        <f t="shared" si="23"/>
        <v>0</v>
      </c>
      <c r="CZ62" s="129">
        <v>3</v>
      </c>
    </row>
    <row r="63" spans="1:104" ht="12.75">
      <c r="A63" s="152">
        <v>48</v>
      </c>
      <c r="B63" s="153" t="s">
        <v>179</v>
      </c>
      <c r="C63" s="154" t="s">
        <v>180</v>
      </c>
      <c r="D63" s="155" t="s">
        <v>95</v>
      </c>
      <c r="E63" s="156">
        <v>5</v>
      </c>
      <c r="F63" s="156">
        <v>0</v>
      </c>
      <c r="G63" s="157">
        <f t="shared" si="18"/>
        <v>0</v>
      </c>
      <c r="O63" s="151">
        <v>2</v>
      </c>
      <c r="AA63" s="129">
        <v>1</v>
      </c>
      <c r="AB63" s="129">
        <v>1</v>
      </c>
      <c r="AC63" s="129">
        <v>1</v>
      </c>
      <c r="AZ63" s="129">
        <v>1</v>
      </c>
      <c r="BA63" s="129">
        <f t="shared" si="19"/>
        <v>0</v>
      </c>
      <c r="BB63" s="129">
        <f t="shared" si="20"/>
        <v>0</v>
      </c>
      <c r="BC63" s="129">
        <f t="shared" si="21"/>
        <v>0</v>
      </c>
      <c r="BD63" s="129">
        <f t="shared" si="22"/>
        <v>0</v>
      </c>
      <c r="BE63" s="129">
        <f t="shared" si="23"/>
        <v>0</v>
      </c>
      <c r="CZ63" s="129">
        <v>0.0022</v>
      </c>
    </row>
    <row r="64" spans="1:104" ht="12.75">
      <c r="A64" s="152">
        <v>49</v>
      </c>
      <c r="B64" s="153" t="s">
        <v>181</v>
      </c>
      <c r="C64" s="154" t="s">
        <v>182</v>
      </c>
      <c r="D64" s="155" t="s">
        <v>95</v>
      </c>
      <c r="E64" s="156">
        <v>3.6</v>
      </c>
      <c r="F64" s="156">
        <v>0</v>
      </c>
      <c r="G64" s="157">
        <f t="shared" si="18"/>
        <v>0</v>
      </c>
      <c r="O64" s="151">
        <v>2</v>
      </c>
      <c r="AA64" s="129">
        <v>1</v>
      </c>
      <c r="AB64" s="129">
        <v>1</v>
      </c>
      <c r="AC64" s="129">
        <v>1</v>
      </c>
      <c r="AZ64" s="129">
        <v>1</v>
      </c>
      <c r="BA64" s="129">
        <f t="shared" si="19"/>
        <v>0</v>
      </c>
      <c r="BB64" s="129">
        <f t="shared" si="20"/>
        <v>0</v>
      </c>
      <c r="BC64" s="129">
        <f t="shared" si="21"/>
        <v>0</v>
      </c>
      <c r="BD64" s="129">
        <f t="shared" si="22"/>
        <v>0</v>
      </c>
      <c r="BE64" s="129">
        <f t="shared" si="23"/>
        <v>0</v>
      </c>
      <c r="CZ64" s="129">
        <v>0</v>
      </c>
    </row>
    <row r="65" spans="1:104" ht="12.75">
      <c r="A65" s="152">
        <v>50</v>
      </c>
      <c r="B65" s="153" t="s">
        <v>183</v>
      </c>
      <c r="C65" s="154" t="s">
        <v>184</v>
      </c>
      <c r="D65" s="155" t="s">
        <v>185</v>
      </c>
      <c r="E65" s="156">
        <v>1</v>
      </c>
      <c r="F65" s="156">
        <v>0</v>
      </c>
      <c r="G65" s="157">
        <f t="shared" si="18"/>
        <v>0</v>
      </c>
      <c r="O65" s="151">
        <v>2</v>
      </c>
      <c r="AA65" s="129">
        <v>1</v>
      </c>
      <c r="AB65" s="129">
        <v>1</v>
      </c>
      <c r="AC65" s="129">
        <v>1</v>
      </c>
      <c r="AZ65" s="129">
        <v>1</v>
      </c>
      <c r="BA65" s="129">
        <f t="shared" si="19"/>
        <v>0</v>
      </c>
      <c r="BB65" s="129">
        <f t="shared" si="20"/>
        <v>0</v>
      </c>
      <c r="BC65" s="129">
        <f t="shared" si="21"/>
        <v>0</v>
      </c>
      <c r="BD65" s="129">
        <f t="shared" si="22"/>
        <v>0</v>
      </c>
      <c r="BE65" s="129">
        <f t="shared" si="23"/>
        <v>0</v>
      </c>
      <c r="CZ65" s="129">
        <v>0.002</v>
      </c>
    </row>
    <row r="66" spans="1:104" ht="12.75">
      <c r="A66" s="152">
        <v>51</v>
      </c>
      <c r="B66" s="153" t="s">
        <v>186</v>
      </c>
      <c r="C66" s="154" t="s">
        <v>187</v>
      </c>
      <c r="D66" s="155" t="s">
        <v>95</v>
      </c>
      <c r="E66" s="156">
        <v>9.35</v>
      </c>
      <c r="F66" s="156">
        <v>0</v>
      </c>
      <c r="G66" s="157">
        <f t="shared" si="18"/>
        <v>0</v>
      </c>
      <c r="O66" s="151">
        <v>2</v>
      </c>
      <c r="AA66" s="129">
        <v>1</v>
      </c>
      <c r="AB66" s="129">
        <v>1</v>
      </c>
      <c r="AC66" s="129">
        <v>1</v>
      </c>
      <c r="AZ66" s="129">
        <v>1</v>
      </c>
      <c r="BA66" s="129">
        <f t="shared" si="19"/>
        <v>0</v>
      </c>
      <c r="BB66" s="129">
        <f t="shared" si="20"/>
        <v>0</v>
      </c>
      <c r="BC66" s="129">
        <f t="shared" si="21"/>
        <v>0</v>
      </c>
      <c r="BD66" s="129">
        <f t="shared" si="22"/>
        <v>0</v>
      </c>
      <c r="BE66" s="129">
        <f t="shared" si="23"/>
        <v>0</v>
      </c>
      <c r="CZ66" s="129">
        <v>0.01</v>
      </c>
    </row>
    <row r="67" spans="1:104" ht="12.75">
      <c r="A67" s="152">
        <v>52</v>
      </c>
      <c r="B67" s="153" t="s">
        <v>188</v>
      </c>
      <c r="C67" s="154" t="s">
        <v>189</v>
      </c>
      <c r="D67" s="155" t="s">
        <v>185</v>
      </c>
      <c r="E67" s="156">
        <v>2</v>
      </c>
      <c r="F67" s="156">
        <v>0</v>
      </c>
      <c r="G67" s="157">
        <f t="shared" si="18"/>
        <v>0</v>
      </c>
      <c r="O67" s="151">
        <v>2</v>
      </c>
      <c r="AA67" s="129">
        <v>1</v>
      </c>
      <c r="AB67" s="129">
        <v>1</v>
      </c>
      <c r="AC67" s="129">
        <v>1</v>
      </c>
      <c r="AZ67" s="129">
        <v>1</v>
      </c>
      <c r="BA67" s="129">
        <f t="shared" si="19"/>
        <v>0</v>
      </c>
      <c r="BB67" s="129">
        <f t="shared" si="20"/>
        <v>0</v>
      </c>
      <c r="BC67" s="129">
        <f t="shared" si="21"/>
        <v>0</v>
      </c>
      <c r="BD67" s="129">
        <f t="shared" si="22"/>
        <v>0</v>
      </c>
      <c r="BE67" s="129">
        <f t="shared" si="23"/>
        <v>0</v>
      </c>
      <c r="CZ67" s="129">
        <v>0</v>
      </c>
    </row>
    <row r="68" spans="1:104" ht="12.75">
      <c r="A68" s="152">
        <v>53</v>
      </c>
      <c r="B68" s="153" t="s">
        <v>190</v>
      </c>
      <c r="C68" s="154" t="s">
        <v>191</v>
      </c>
      <c r="D68" s="155" t="s">
        <v>185</v>
      </c>
      <c r="E68" s="156">
        <v>1</v>
      </c>
      <c r="F68" s="156">
        <v>0</v>
      </c>
      <c r="G68" s="157">
        <f t="shared" si="18"/>
        <v>0</v>
      </c>
      <c r="O68" s="151">
        <v>2</v>
      </c>
      <c r="AA68" s="129">
        <v>1</v>
      </c>
      <c r="AB68" s="129">
        <v>1</v>
      </c>
      <c r="AC68" s="129">
        <v>1</v>
      </c>
      <c r="AZ68" s="129">
        <v>1</v>
      </c>
      <c r="BA68" s="129">
        <f t="shared" si="19"/>
        <v>0</v>
      </c>
      <c r="BB68" s="129">
        <f t="shared" si="20"/>
        <v>0</v>
      </c>
      <c r="BC68" s="129">
        <f t="shared" si="21"/>
        <v>0</v>
      </c>
      <c r="BD68" s="129">
        <f t="shared" si="22"/>
        <v>0</v>
      </c>
      <c r="BE68" s="129">
        <f t="shared" si="23"/>
        <v>0</v>
      </c>
      <c r="CZ68" s="129">
        <v>0</v>
      </c>
    </row>
    <row r="69" spans="1:104" ht="12.75">
      <c r="A69" s="152">
        <v>54</v>
      </c>
      <c r="B69" s="153" t="s">
        <v>192</v>
      </c>
      <c r="C69" s="154" t="s">
        <v>193</v>
      </c>
      <c r="D69" s="155" t="s">
        <v>100</v>
      </c>
      <c r="E69" s="156">
        <v>1</v>
      </c>
      <c r="F69" s="156">
        <v>0</v>
      </c>
      <c r="G69" s="157">
        <f t="shared" si="18"/>
        <v>0</v>
      </c>
      <c r="O69" s="151">
        <v>2</v>
      </c>
      <c r="AA69" s="129">
        <v>11</v>
      </c>
      <c r="AB69" s="129">
        <v>0</v>
      </c>
      <c r="AC69" s="129">
        <v>151</v>
      </c>
      <c r="AZ69" s="129">
        <v>1</v>
      </c>
      <c r="BA69" s="129">
        <f t="shared" si="19"/>
        <v>0</v>
      </c>
      <c r="BB69" s="129">
        <f t="shared" si="20"/>
        <v>0</v>
      </c>
      <c r="BC69" s="129">
        <f t="shared" si="21"/>
        <v>0</v>
      </c>
      <c r="BD69" s="129">
        <f t="shared" si="22"/>
        <v>0</v>
      </c>
      <c r="BE69" s="129">
        <f t="shared" si="23"/>
        <v>0</v>
      </c>
      <c r="CZ69" s="129">
        <v>0</v>
      </c>
    </row>
    <row r="70" spans="1:104" ht="12.75">
      <c r="A70" s="152">
        <v>55</v>
      </c>
      <c r="B70" s="153" t="s">
        <v>194</v>
      </c>
      <c r="C70" s="154" t="s">
        <v>195</v>
      </c>
      <c r="D70" s="155" t="s">
        <v>81</v>
      </c>
      <c r="E70" s="156">
        <v>10.88</v>
      </c>
      <c r="F70" s="156">
        <v>0</v>
      </c>
      <c r="G70" s="157">
        <f t="shared" si="18"/>
        <v>0</v>
      </c>
      <c r="O70" s="151">
        <v>2</v>
      </c>
      <c r="AA70" s="129">
        <v>11</v>
      </c>
      <c r="AB70" s="129">
        <v>0</v>
      </c>
      <c r="AC70" s="129">
        <v>133</v>
      </c>
      <c r="AZ70" s="129">
        <v>1</v>
      </c>
      <c r="BA70" s="129">
        <f t="shared" si="19"/>
        <v>0</v>
      </c>
      <c r="BB70" s="129">
        <f t="shared" si="20"/>
        <v>0</v>
      </c>
      <c r="BC70" s="129">
        <f t="shared" si="21"/>
        <v>0</v>
      </c>
      <c r="BD70" s="129">
        <f t="shared" si="22"/>
        <v>0</v>
      </c>
      <c r="BE70" s="129">
        <f t="shared" si="23"/>
        <v>0</v>
      </c>
      <c r="CZ70" s="129">
        <v>0</v>
      </c>
    </row>
    <row r="71" spans="1:104" ht="12.75">
      <c r="A71" s="152">
        <v>56</v>
      </c>
      <c r="B71" s="153" t="s">
        <v>196</v>
      </c>
      <c r="C71" s="154" t="s">
        <v>197</v>
      </c>
      <c r="D71" s="155" t="s">
        <v>185</v>
      </c>
      <c r="E71" s="156">
        <v>2</v>
      </c>
      <c r="F71" s="156">
        <v>0</v>
      </c>
      <c r="G71" s="157">
        <f t="shared" si="18"/>
        <v>0</v>
      </c>
      <c r="O71" s="151">
        <v>2</v>
      </c>
      <c r="AA71" s="129">
        <v>3</v>
      </c>
      <c r="AB71" s="129">
        <v>1</v>
      </c>
      <c r="AC71" s="129">
        <v>55340065</v>
      </c>
      <c r="AZ71" s="129">
        <v>1</v>
      </c>
      <c r="BA71" s="129">
        <f t="shared" si="19"/>
        <v>0</v>
      </c>
      <c r="BB71" s="129">
        <f t="shared" si="20"/>
        <v>0</v>
      </c>
      <c r="BC71" s="129">
        <f t="shared" si="21"/>
        <v>0</v>
      </c>
      <c r="BD71" s="129">
        <f t="shared" si="22"/>
        <v>0</v>
      </c>
      <c r="BE71" s="129">
        <f t="shared" si="23"/>
        <v>0</v>
      </c>
      <c r="CZ71" s="129">
        <v>0.061</v>
      </c>
    </row>
    <row r="72" spans="1:104" ht="12.75">
      <c r="A72" s="152">
        <v>57</v>
      </c>
      <c r="B72" s="153" t="s">
        <v>101</v>
      </c>
      <c r="C72" s="154" t="s">
        <v>102</v>
      </c>
      <c r="D72" s="155" t="s">
        <v>103</v>
      </c>
      <c r="E72" s="156">
        <v>9.7403085</v>
      </c>
      <c r="F72" s="156">
        <v>0</v>
      </c>
      <c r="G72" s="157">
        <f t="shared" si="18"/>
        <v>0</v>
      </c>
      <c r="O72" s="151">
        <v>2</v>
      </c>
      <c r="AA72" s="129">
        <v>7</v>
      </c>
      <c r="AB72" s="129">
        <v>1</v>
      </c>
      <c r="AC72" s="129">
        <v>2</v>
      </c>
      <c r="AZ72" s="129">
        <v>1</v>
      </c>
      <c r="BA72" s="129">
        <f t="shared" si="19"/>
        <v>0</v>
      </c>
      <c r="BB72" s="129">
        <f t="shared" si="20"/>
        <v>0</v>
      </c>
      <c r="BC72" s="129">
        <f t="shared" si="21"/>
        <v>0</v>
      </c>
      <c r="BD72" s="129">
        <f t="shared" si="22"/>
        <v>0</v>
      </c>
      <c r="BE72" s="129">
        <f t="shared" si="23"/>
        <v>0</v>
      </c>
      <c r="CZ72" s="129">
        <v>0</v>
      </c>
    </row>
    <row r="73" spans="1:57" ht="12.75">
      <c r="A73" s="158"/>
      <c r="B73" s="159" t="s">
        <v>66</v>
      </c>
      <c r="C73" s="160" t="str">
        <f>CONCATENATE(B58," ",C58)</f>
        <v>95 Dokončovací konstrukce a práce</v>
      </c>
      <c r="D73" s="158"/>
      <c r="E73" s="161"/>
      <c r="F73" s="161"/>
      <c r="G73" s="162">
        <f>SUM(G58:G72)</f>
        <v>0</v>
      </c>
      <c r="O73" s="151">
        <v>4</v>
      </c>
      <c r="BA73" s="163">
        <f>SUM(BA58:BA72)</f>
        <v>0</v>
      </c>
      <c r="BB73" s="163">
        <f>SUM(BB58:BB72)</f>
        <v>0</v>
      </c>
      <c r="BC73" s="163">
        <f>SUM(BC58:BC72)</f>
        <v>0</v>
      </c>
      <c r="BD73" s="163">
        <f>SUM(BD58:BD72)</f>
        <v>0</v>
      </c>
      <c r="BE73" s="163">
        <f>SUM(BE58:BE72)</f>
        <v>0</v>
      </c>
    </row>
    <row r="74" spans="1:15" ht="12.75">
      <c r="A74" s="144" t="s">
        <v>65</v>
      </c>
      <c r="B74" s="145" t="s">
        <v>198</v>
      </c>
      <c r="C74" s="146" t="s">
        <v>199</v>
      </c>
      <c r="D74" s="147"/>
      <c r="E74" s="148"/>
      <c r="F74" s="148"/>
      <c r="G74" s="149"/>
      <c r="H74" s="150"/>
      <c r="I74" s="150"/>
      <c r="O74" s="151">
        <v>1</v>
      </c>
    </row>
    <row r="75" spans="1:104" ht="12.75">
      <c r="A75" s="152">
        <v>58</v>
      </c>
      <c r="B75" s="153" t="s">
        <v>200</v>
      </c>
      <c r="C75" s="154" t="s">
        <v>201</v>
      </c>
      <c r="D75" s="155" t="s">
        <v>81</v>
      </c>
      <c r="E75" s="156">
        <v>10.88</v>
      </c>
      <c r="F75" s="156">
        <v>0</v>
      </c>
      <c r="G75" s="157">
        <f aca="true" t="shared" si="24" ref="G75:G94">E75*F75</f>
        <v>0</v>
      </c>
      <c r="O75" s="151">
        <v>2</v>
      </c>
      <c r="AA75" s="129">
        <v>1</v>
      </c>
      <c r="AB75" s="129">
        <v>1</v>
      </c>
      <c r="AC75" s="129">
        <v>1</v>
      </c>
      <c r="AZ75" s="129">
        <v>1</v>
      </c>
      <c r="BA75" s="129">
        <f aca="true" t="shared" si="25" ref="BA75:BA94">IF(AZ75=1,G75,0)</f>
        <v>0</v>
      </c>
      <c r="BB75" s="129">
        <f aca="true" t="shared" si="26" ref="BB75:BB94">IF(AZ75=2,G75,0)</f>
        <v>0</v>
      </c>
      <c r="BC75" s="129">
        <f aca="true" t="shared" si="27" ref="BC75:BC94">IF(AZ75=3,G75,0)</f>
        <v>0</v>
      </c>
      <c r="BD75" s="129">
        <f aca="true" t="shared" si="28" ref="BD75:BD94">IF(AZ75=4,G75,0)</f>
        <v>0</v>
      </c>
      <c r="BE75" s="129">
        <f aca="true" t="shared" si="29" ref="BE75:BE94">IF(AZ75=5,G75,0)</f>
        <v>0</v>
      </c>
      <c r="CZ75" s="129">
        <v>0</v>
      </c>
    </row>
    <row r="76" spans="1:104" ht="12.75">
      <c r="A76" s="152">
        <v>59</v>
      </c>
      <c r="B76" s="153" t="s">
        <v>202</v>
      </c>
      <c r="C76" s="154" t="s">
        <v>203</v>
      </c>
      <c r="D76" s="155" t="s">
        <v>81</v>
      </c>
      <c r="E76" s="156">
        <v>59.54</v>
      </c>
      <c r="F76" s="156">
        <v>0</v>
      </c>
      <c r="G76" s="157">
        <f t="shared" si="24"/>
        <v>0</v>
      </c>
      <c r="O76" s="151">
        <v>2</v>
      </c>
      <c r="AA76" s="129">
        <v>1</v>
      </c>
      <c r="AB76" s="129">
        <v>1</v>
      </c>
      <c r="AC76" s="129">
        <v>1</v>
      </c>
      <c r="AZ76" s="129">
        <v>1</v>
      </c>
      <c r="BA76" s="129">
        <f t="shared" si="25"/>
        <v>0</v>
      </c>
      <c r="BB76" s="129">
        <f t="shared" si="26"/>
        <v>0</v>
      </c>
      <c r="BC76" s="129">
        <f t="shared" si="27"/>
        <v>0</v>
      </c>
      <c r="BD76" s="129">
        <f t="shared" si="28"/>
        <v>0</v>
      </c>
      <c r="BE76" s="129">
        <f t="shared" si="29"/>
        <v>0</v>
      </c>
      <c r="CZ76" s="129">
        <v>0</v>
      </c>
    </row>
    <row r="77" spans="1:104" ht="12.75">
      <c r="A77" s="152">
        <v>60</v>
      </c>
      <c r="B77" s="153" t="s">
        <v>204</v>
      </c>
      <c r="C77" s="154" t="s">
        <v>205</v>
      </c>
      <c r="D77" s="155" t="s">
        <v>81</v>
      </c>
      <c r="E77" s="156">
        <v>10.85</v>
      </c>
      <c r="F77" s="156">
        <v>0</v>
      </c>
      <c r="G77" s="157">
        <f t="shared" si="24"/>
        <v>0</v>
      </c>
      <c r="O77" s="151">
        <v>2</v>
      </c>
      <c r="AA77" s="129">
        <v>1</v>
      </c>
      <c r="AB77" s="129">
        <v>1</v>
      </c>
      <c r="AC77" s="129">
        <v>1</v>
      </c>
      <c r="AZ77" s="129">
        <v>1</v>
      </c>
      <c r="BA77" s="129">
        <f t="shared" si="25"/>
        <v>0</v>
      </c>
      <c r="BB77" s="129">
        <f t="shared" si="26"/>
        <v>0</v>
      </c>
      <c r="BC77" s="129">
        <f t="shared" si="27"/>
        <v>0</v>
      </c>
      <c r="BD77" s="129">
        <f t="shared" si="28"/>
        <v>0</v>
      </c>
      <c r="BE77" s="129">
        <f t="shared" si="29"/>
        <v>0</v>
      </c>
      <c r="CZ77" s="129">
        <v>0</v>
      </c>
    </row>
    <row r="78" spans="1:104" ht="12.75">
      <c r="A78" s="152">
        <v>61</v>
      </c>
      <c r="B78" s="153" t="s">
        <v>206</v>
      </c>
      <c r="C78" s="154" t="s">
        <v>207</v>
      </c>
      <c r="D78" s="155" t="s">
        <v>78</v>
      </c>
      <c r="E78" s="156">
        <v>9.93</v>
      </c>
      <c r="F78" s="156">
        <v>0</v>
      </c>
      <c r="G78" s="157">
        <f t="shared" si="24"/>
        <v>0</v>
      </c>
      <c r="O78" s="151">
        <v>2</v>
      </c>
      <c r="AA78" s="129">
        <v>1</v>
      </c>
      <c r="AB78" s="129">
        <v>1</v>
      </c>
      <c r="AC78" s="129">
        <v>1</v>
      </c>
      <c r="AZ78" s="129">
        <v>1</v>
      </c>
      <c r="BA78" s="129">
        <f t="shared" si="25"/>
        <v>0</v>
      </c>
      <c r="BB78" s="129">
        <f t="shared" si="26"/>
        <v>0</v>
      </c>
      <c r="BC78" s="129">
        <f t="shared" si="27"/>
        <v>0</v>
      </c>
      <c r="BD78" s="129">
        <f t="shared" si="28"/>
        <v>0</v>
      </c>
      <c r="BE78" s="129">
        <f t="shared" si="29"/>
        <v>0</v>
      </c>
      <c r="CZ78" s="129">
        <v>0.22</v>
      </c>
    </row>
    <row r="79" spans="1:104" ht="12.75">
      <c r="A79" s="152">
        <v>62</v>
      </c>
      <c r="B79" s="153" t="s">
        <v>208</v>
      </c>
      <c r="C79" s="154" t="s">
        <v>209</v>
      </c>
      <c r="D79" s="155" t="s">
        <v>81</v>
      </c>
      <c r="E79" s="156">
        <v>59.54</v>
      </c>
      <c r="F79" s="156">
        <v>0</v>
      </c>
      <c r="G79" s="157">
        <f t="shared" si="24"/>
        <v>0</v>
      </c>
      <c r="O79" s="151">
        <v>2</v>
      </c>
      <c r="AA79" s="129">
        <v>1</v>
      </c>
      <c r="AB79" s="129">
        <v>1</v>
      </c>
      <c r="AC79" s="129">
        <v>1</v>
      </c>
      <c r="AZ79" s="129">
        <v>1</v>
      </c>
      <c r="BA79" s="129">
        <f t="shared" si="25"/>
        <v>0</v>
      </c>
      <c r="BB79" s="129">
        <f t="shared" si="26"/>
        <v>0</v>
      </c>
      <c r="BC79" s="129">
        <f t="shared" si="27"/>
        <v>0</v>
      </c>
      <c r="BD79" s="129">
        <f t="shared" si="28"/>
        <v>0</v>
      </c>
      <c r="BE79" s="129">
        <f t="shared" si="29"/>
        <v>0</v>
      </c>
      <c r="CZ79" s="129">
        <v>0</v>
      </c>
    </row>
    <row r="80" spans="1:104" ht="12.75">
      <c r="A80" s="152">
        <v>63</v>
      </c>
      <c r="B80" s="153" t="s">
        <v>210</v>
      </c>
      <c r="C80" s="154" t="s">
        <v>211</v>
      </c>
      <c r="D80" s="155" t="s">
        <v>81</v>
      </c>
      <c r="E80" s="156">
        <v>22.2</v>
      </c>
      <c r="F80" s="156">
        <v>0</v>
      </c>
      <c r="G80" s="157">
        <f t="shared" si="24"/>
        <v>0</v>
      </c>
      <c r="O80" s="151">
        <v>2</v>
      </c>
      <c r="AA80" s="129">
        <v>1</v>
      </c>
      <c r="AB80" s="129">
        <v>1</v>
      </c>
      <c r="AC80" s="129">
        <v>1</v>
      </c>
      <c r="AZ80" s="129">
        <v>1</v>
      </c>
      <c r="BA80" s="129">
        <f t="shared" si="25"/>
        <v>0</v>
      </c>
      <c r="BB80" s="129">
        <f t="shared" si="26"/>
        <v>0</v>
      </c>
      <c r="BC80" s="129">
        <f t="shared" si="27"/>
        <v>0</v>
      </c>
      <c r="BD80" s="129">
        <f t="shared" si="28"/>
        <v>0</v>
      </c>
      <c r="BE80" s="129">
        <f t="shared" si="29"/>
        <v>0</v>
      </c>
      <c r="CZ80" s="129">
        <v>0</v>
      </c>
    </row>
    <row r="81" spans="1:104" ht="12.75">
      <c r="A81" s="152">
        <v>64</v>
      </c>
      <c r="B81" s="153" t="s">
        <v>212</v>
      </c>
      <c r="C81" s="154" t="s">
        <v>213</v>
      </c>
      <c r="D81" s="155" t="s">
        <v>185</v>
      </c>
      <c r="E81" s="156">
        <v>6</v>
      </c>
      <c r="F81" s="156">
        <v>0</v>
      </c>
      <c r="G81" s="157">
        <f t="shared" si="24"/>
        <v>0</v>
      </c>
      <c r="O81" s="151">
        <v>2</v>
      </c>
      <c r="AA81" s="129">
        <v>1</v>
      </c>
      <c r="AB81" s="129">
        <v>1</v>
      </c>
      <c r="AC81" s="129">
        <v>1</v>
      </c>
      <c r="AZ81" s="129">
        <v>1</v>
      </c>
      <c r="BA81" s="129">
        <f t="shared" si="25"/>
        <v>0</v>
      </c>
      <c r="BB81" s="129">
        <f t="shared" si="26"/>
        <v>0</v>
      </c>
      <c r="BC81" s="129">
        <f t="shared" si="27"/>
        <v>0</v>
      </c>
      <c r="BD81" s="129">
        <f t="shared" si="28"/>
        <v>0</v>
      </c>
      <c r="BE81" s="129">
        <f t="shared" si="29"/>
        <v>0</v>
      </c>
      <c r="CZ81" s="129">
        <v>0.014</v>
      </c>
    </row>
    <row r="82" spans="1:104" ht="12.75">
      <c r="A82" s="152">
        <v>65</v>
      </c>
      <c r="B82" s="153" t="s">
        <v>214</v>
      </c>
      <c r="C82" s="154" t="s">
        <v>215</v>
      </c>
      <c r="D82" s="155" t="s">
        <v>78</v>
      </c>
      <c r="E82" s="156">
        <v>4.25</v>
      </c>
      <c r="F82" s="156">
        <v>0</v>
      </c>
      <c r="G82" s="157">
        <f t="shared" si="24"/>
        <v>0</v>
      </c>
      <c r="O82" s="151">
        <v>2</v>
      </c>
      <c r="AA82" s="129">
        <v>1</v>
      </c>
      <c r="AB82" s="129">
        <v>1</v>
      </c>
      <c r="AC82" s="129">
        <v>1</v>
      </c>
      <c r="AZ82" s="129">
        <v>1</v>
      </c>
      <c r="BA82" s="129">
        <f t="shared" si="25"/>
        <v>0</v>
      </c>
      <c r="BB82" s="129">
        <f t="shared" si="26"/>
        <v>0</v>
      </c>
      <c r="BC82" s="129">
        <f t="shared" si="27"/>
        <v>0</v>
      </c>
      <c r="BD82" s="129">
        <f t="shared" si="28"/>
        <v>0</v>
      </c>
      <c r="BE82" s="129">
        <f t="shared" si="29"/>
        <v>0</v>
      </c>
      <c r="CZ82" s="129">
        <v>0</v>
      </c>
    </row>
    <row r="83" spans="1:104" ht="12.75">
      <c r="A83" s="152">
        <v>66</v>
      </c>
      <c r="B83" s="153" t="s">
        <v>216</v>
      </c>
      <c r="C83" s="154" t="s">
        <v>217</v>
      </c>
      <c r="D83" s="155" t="s">
        <v>78</v>
      </c>
      <c r="E83" s="156">
        <v>2.91</v>
      </c>
      <c r="F83" s="156">
        <v>0</v>
      </c>
      <c r="G83" s="157">
        <f t="shared" si="24"/>
        <v>0</v>
      </c>
      <c r="O83" s="151">
        <v>2</v>
      </c>
      <c r="AA83" s="129">
        <v>1</v>
      </c>
      <c r="AB83" s="129">
        <v>1</v>
      </c>
      <c r="AC83" s="129">
        <v>1</v>
      </c>
      <c r="AZ83" s="129">
        <v>1</v>
      </c>
      <c r="BA83" s="129">
        <f t="shared" si="25"/>
        <v>0</v>
      </c>
      <c r="BB83" s="129">
        <f t="shared" si="26"/>
        <v>0</v>
      </c>
      <c r="BC83" s="129">
        <f t="shared" si="27"/>
        <v>0</v>
      </c>
      <c r="BD83" s="129">
        <f t="shared" si="28"/>
        <v>0</v>
      </c>
      <c r="BE83" s="129">
        <f t="shared" si="29"/>
        <v>0</v>
      </c>
      <c r="CZ83" s="129">
        <v>0</v>
      </c>
    </row>
    <row r="84" spans="1:104" ht="12.75">
      <c r="A84" s="152">
        <v>67</v>
      </c>
      <c r="B84" s="153" t="s">
        <v>218</v>
      </c>
      <c r="C84" s="154" t="s">
        <v>219</v>
      </c>
      <c r="D84" s="155" t="s">
        <v>220</v>
      </c>
      <c r="E84" s="156">
        <v>3.9</v>
      </c>
      <c r="F84" s="156">
        <v>0</v>
      </c>
      <c r="G84" s="157">
        <f t="shared" si="24"/>
        <v>0</v>
      </c>
      <c r="O84" s="151">
        <v>2</v>
      </c>
      <c r="AA84" s="129">
        <v>1</v>
      </c>
      <c r="AB84" s="129">
        <v>1</v>
      </c>
      <c r="AC84" s="129">
        <v>1</v>
      </c>
      <c r="AZ84" s="129">
        <v>1</v>
      </c>
      <c r="BA84" s="129">
        <f t="shared" si="25"/>
        <v>0</v>
      </c>
      <c r="BB84" s="129">
        <f t="shared" si="26"/>
        <v>0</v>
      </c>
      <c r="BC84" s="129">
        <f t="shared" si="27"/>
        <v>0</v>
      </c>
      <c r="BD84" s="129">
        <f t="shared" si="28"/>
        <v>0</v>
      </c>
      <c r="BE84" s="129">
        <f t="shared" si="29"/>
        <v>0</v>
      </c>
      <c r="CZ84" s="129">
        <v>0</v>
      </c>
    </row>
    <row r="85" spans="1:104" ht="12.75">
      <c r="A85" s="152">
        <v>68</v>
      </c>
      <c r="B85" s="153" t="s">
        <v>221</v>
      </c>
      <c r="C85" s="154" t="s">
        <v>222</v>
      </c>
      <c r="D85" s="155" t="s">
        <v>81</v>
      </c>
      <c r="E85" s="156">
        <v>347.3</v>
      </c>
      <c r="F85" s="156">
        <v>0</v>
      </c>
      <c r="G85" s="157">
        <f t="shared" si="24"/>
        <v>0</v>
      </c>
      <c r="O85" s="151">
        <v>2</v>
      </c>
      <c r="AA85" s="129">
        <v>1</v>
      </c>
      <c r="AB85" s="129">
        <v>1</v>
      </c>
      <c r="AC85" s="129">
        <v>1</v>
      </c>
      <c r="AZ85" s="129">
        <v>1</v>
      </c>
      <c r="BA85" s="129">
        <f t="shared" si="25"/>
        <v>0</v>
      </c>
      <c r="BB85" s="129">
        <f t="shared" si="26"/>
        <v>0</v>
      </c>
      <c r="BC85" s="129">
        <f t="shared" si="27"/>
        <v>0</v>
      </c>
      <c r="BD85" s="129">
        <f t="shared" si="28"/>
        <v>0</v>
      </c>
      <c r="BE85" s="129">
        <f t="shared" si="29"/>
        <v>0</v>
      </c>
      <c r="CZ85" s="129">
        <v>0</v>
      </c>
    </row>
    <row r="86" spans="1:104" ht="12.75">
      <c r="A86" s="152">
        <v>69</v>
      </c>
      <c r="B86" s="153" t="s">
        <v>223</v>
      </c>
      <c r="C86" s="154" t="s">
        <v>224</v>
      </c>
      <c r="D86" s="155" t="s">
        <v>81</v>
      </c>
      <c r="E86" s="156">
        <v>714.29</v>
      </c>
      <c r="F86" s="156">
        <v>0</v>
      </c>
      <c r="G86" s="157">
        <f t="shared" si="24"/>
        <v>0</v>
      </c>
      <c r="O86" s="151">
        <v>2</v>
      </c>
      <c r="AA86" s="129">
        <v>1</v>
      </c>
      <c r="AB86" s="129">
        <v>1</v>
      </c>
      <c r="AC86" s="129">
        <v>1</v>
      </c>
      <c r="AZ86" s="129">
        <v>1</v>
      </c>
      <c r="BA86" s="129">
        <f t="shared" si="25"/>
        <v>0</v>
      </c>
      <c r="BB86" s="129">
        <f t="shared" si="26"/>
        <v>0</v>
      </c>
      <c r="BC86" s="129">
        <f t="shared" si="27"/>
        <v>0</v>
      </c>
      <c r="BD86" s="129">
        <f t="shared" si="28"/>
        <v>0</v>
      </c>
      <c r="BE86" s="129">
        <f t="shared" si="29"/>
        <v>0</v>
      </c>
      <c r="CZ86" s="129">
        <v>0.016</v>
      </c>
    </row>
    <row r="87" spans="1:104" ht="12.75">
      <c r="A87" s="152">
        <v>70</v>
      </c>
      <c r="B87" s="153" t="s">
        <v>225</v>
      </c>
      <c r="C87" s="154" t="s">
        <v>226</v>
      </c>
      <c r="D87" s="155" t="s">
        <v>81</v>
      </c>
      <c r="E87" s="156">
        <v>628.36</v>
      </c>
      <c r="F87" s="156">
        <v>0</v>
      </c>
      <c r="G87" s="157">
        <f t="shared" si="24"/>
        <v>0</v>
      </c>
      <c r="O87" s="151">
        <v>2</v>
      </c>
      <c r="AA87" s="129">
        <v>1</v>
      </c>
      <c r="AB87" s="129">
        <v>1</v>
      </c>
      <c r="AC87" s="129">
        <v>1</v>
      </c>
      <c r="AZ87" s="129">
        <v>1</v>
      </c>
      <c r="BA87" s="129">
        <f t="shared" si="25"/>
        <v>0</v>
      </c>
      <c r="BB87" s="129">
        <f t="shared" si="26"/>
        <v>0</v>
      </c>
      <c r="BC87" s="129">
        <f t="shared" si="27"/>
        <v>0</v>
      </c>
      <c r="BD87" s="129">
        <f t="shared" si="28"/>
        <v>0</v>
      </c>
      <c r="BE87" s="129">
        <f t="shared" si="29"/>
        <v>0</v>
      </c>
      <c r="CZ87" s="129">
        <v>0</v>
      </c>
    </row>
    <row r="88" spans="1:104" ht="12.75">
      <c r="A88" s="152">
        <v>71</v>
      </c>
      <c r="B88" s="153" t="s">
        <v>227</v>
      </c>
      <c r="C88" s="154" t="s">
        <v>228</v>
      </c>
      <c r="D88" s="155" t="s">
        <v>86</v>
      </c>
      <c r="E88" s="156">
        <v>36.78</v>
      </c>
      <c r="F88" s="156">
        <v>0</v>
      </c>
      <c r="G88" s="157">
        <f t="shared" si="24"/>
        <v>0</v>
      </c>
      <c r="O88" s="151">
        <v>2</v>
      </c>
      <c r="AA88" s="129">
        <v>1</v>
      </c>
      <c r="AB88" s="129">
        <v>1</v>
      </c>
      <c r="AC88" s="129">
        <v>1</v>
      </c>
      <c r="AZ88" s="129">
        <v>1</v>
      </c>
      <c r="BA88" s="129">
        <f t="shared" si="25"/>
        <v>0</v>
      </c>
      <c r="BB88" s="129">
        <f t="shared" si="26"/>
        <v>0</v>
      </c>
      <c r="BC88" s="129">
        <f t="shared" si="27"/>
        <v>0</v>
      </c>
      <c r="BD88" s="129">
        <f t="shared" si="28"/>
        <v>0</v>
      </c>
      <c r="BE88" s="129">
        <f t="shared" si="29"/>
        <v>0</v>
      </c>
      <c r="CZ88" s="129">
        <v>0</v>
      </c>
    </row>
    <row r="89" spans="1:104" ht="12.75">
      <c r="A89" s="152">
        <v>72</v>
      </c>
      <c r="B89" s="153" t="s">
        <v>229</v>
      </c>
      <c r="C89" s="154" t="s">
        <v>230</v>
      </c>
      <c r="D89" s="155" t="s">
        <v>86</v>
      </c>
      <c r="E89" s="156">
        <v>81.58</v>
      </c>
      <c r="F89" s="156">
        <v>0</v>
      </c>
      <c r="G89" s="157">
        <f t="shared" si="24"/>
        <v>0</v>
      </c>
      <c r="O89" s="151">
        <v>2</v>
      </c>
      <c r="AA89" s="129">
        <v>1</v>
      </c>
      <c r="AB89" s="129">
        <v>1</v>
      </c>
      <c r="AC89" s="129">
        <v>1</v>
      </c>
      <c r="AZ89" s="129">
        <v>1</v>
      </c>
      <c r="BA89" s="129">
        <f t="shared" si="25"/>
        <v>0</v>
      </c>
      <c r="BB89" s="129">
        <f t="shared" si="26"/>
        <v>0</v>
      </c>
      <c r="BC89" s="129">
        <f t="shared" si="27"/>
        <v>0</v>
      </c>
      <c r="BD89" s="129">
        <f t="shared" si="28"/>
        <v>0</v>
      </c>
      <c r="BE89" s="129">
        <f t="shared" si="29"/>
        <v>0</v>
      </c>
      <c r="CZ89" s="129">
        <v>0</v>
      </c>
    </row>
    <row r="90" spans="1:104" ht="12.75">
      <c r="A90" s="152">
        <v>73</v>
      </c>
      <c r="B90" s="153" t="s">
        <v>231</v>
      </c>
      <c r="C90" s="154" t="s">
        <v>232</v>
      </c>
      <c r="D90" s="155" t="s">
        <v>86</v>
      </c>
      <c r="E90" s="156">
        <v>81.58</v>
      </c>
      <c r="F90" s="156">
        <v>0</v>
      </c>
      <c r="G90" s="157">
        <f t="shared" si="24"/>
        <v>0</v>
      </c>
      <c r="O90" s="151">
        <v>2</v>
      </c>
      <c r="AA90" s="129">
        <v>1</v>
      </c>
      <c r="AB90" s="129">
        <v>1</v>
      </c>
      <c r="AC90" s="129">
        <v>1</v>
      </c>
      <c r="AZ90" s="129">
        <v>1</v>
      </c>
      <c r="BA90" s="129">
        <f t="shared" si="25"/>
        <v>0</v>
      </c>
      <c r="BB90" s="129">
        <f t="shared" si="26"/>
        <v>0</v>
      </c>
      <c r="BC90" s="129">
        <f t="shared" si="27"/>
        <v>0</v>
      </c>
      <c r="BD90" s="129">
        <f t="shared" si="28"/>
        <v>0</v>
      </c>
      <c r="BE90" s="129">
        <f t="shared" si="29"/>
        <v>0</v>
      </c>
      <c r="CZ90" s="129">
        <v>0</v>
      </c>
    </row>
    <row r="91" spans="1:104" ht="12.75">
      <c r="A91" s="152">
        <v>74</v>
      </c>
      <c r="B91" s="153" t="s">
        <v>233</v>
      </c>
      <c r="C91" s="154" t="s">
        <v>234</v>
      </c>
      <c r="D91" s="155" t="s">
        <v>86</v>
      </c>
      <c r="E91" s="156">
        <v>81.58</v>
      </c>
      <c r="F91" s="156">
        <v>0</v>
      </c>
      <c r="G91" s="157">
        <f t="shared" si="24"/>
        <v>0</v>
      </c>
      <c r="O91" s="151">
        <v>2</v>
      </c>
      <c r="AA91" s="129">
        <v>1</v>
      </c>
      <c r="AB91" s="129">
        <v>1</v>
      </c>
      <c r="AC91" s="129">
        <v>1</v>
      </c>
      <c r="AZ91" s="129">
        <v>1</v>
      </c>
      <c r="BA91" s="129">
        <f t="shared" si="25"/>
        <v>0</v>
      </c>
      <c r="BB91" s="129">
        <f t="shared" si="26"/>
        <v>0</v>
      </c>
      <c r="BC91" s="129">
        <f t="shared" si="27"/>
        <v>0</v>
      </c>
      <c r="BD91" s="129">
        <f t="shared" si="28"/>
        <v>0</v>
      </c>
      <c r="BE91" s="129">
        <f t="shared" si="29"/>
        <v>0</v>
      </c>
      <c r="CZ91" s="129">
        <v>0</v>
      </c>
    </row>
    <row r="92" spans="1:104" ht="12.75">
      <c r="A92" s="152">
        <v>75</v>
      </c>
      <c r="B92" s="153" t="s">
        <v>235</v>
      </c>
      <c r="C92" s="154" t="s">
        <v>236</v>
      </c>
      <c r="D92" s="155" t="s">
        <v>86</v>
      </c>
      <c r="E92" s="156">
        <v>81.58</v>
      </c>
      <c r="F92" s="156">
        <v>0</v>
      </c>
      <c r="G92" s="157">
        <f t="shared" si="24"/>
        <v>0</v>
      </c>
      <c r="O92" s="151">
        <v>2</v>
      </c>
      <c r="AA92" s="129">
        <v>1</v>
      </c>
      <c r="AB92" s="129">
        <v>1</v>
      </c>
      <c r="AC92" s="129">
        <v>1</v>
      </c>
      <c r="AZ92" s="129">
        <v>1</v>
      </c>
      <c r="BA92" s="129">
        <f t="shared" si="25"/>
        <v>0</v>
      </c>
      <c r="BB92" s="129">
        <f t="shared" si="26"/>
        <v>0</v>
      </c>
      <c r="BC92" s="129">
        <f t="shared" si="27"/>
        <v>0</v>
      </c>
      <c r="BD92" s="129">
        <f t="shared" si="28"/>
        <v>0</v>
      </c>
      <c r="BE92" s="129">
        <f t="shared" si="29"/>
        <v>0</v>
      </c>
      <c r="CZ92" s="129">
        <v>0</v>
      </c>
    </row>
    <row r="93" spans="1:104" ht="12.75">
      <c r="A93" s="152">
        <v>76</v>
      </c>
      <c r="B93" s="153" t="s">
        <v>237</v>
      </c>
      <c r="C93" s="154" t="s">
        <v>238</v>
      </c>
      <c r="D93" s="155" t="s">
        <v>86</v>
      </c>
      <c r="E93" s="156">
        <v>815.8</v>
      </c>
      <c r="F93" s="156">
        <v>0</v>
      </c>
      <c r="G93" s="157">
        <f t="shared" si="24"/>
        <v>0</v>
      </c>
      <c r="O93" s="151">
        <v>2</v>
      </c>
      <c r="AA93" s="129">
        <v>1</v>
      </c>
      <c r="AB93" s="129">
        <v>1</v>
      </c>
      <c r="AC93" s="129">
        <v>1</v>
      </c>
      <c r="AZ93" s="129">
        <v>1</v>
      </c>
      <c r="BA93" s="129">
        <f t="shared" si="25"/>
        <v>0</v>
      </c>
      <c r="BB93" s="129">
        <f t="shared" si="26"/>
        <v>0</v>
      </c>
      <c r="BC93" s="129">
        <f t="shared" si="27"/>
        <v>0</v>
      </c>
      <c r="BD93" s="129">
        <f t="shared" si="28"/>
        <v>0</v>
      </c>
      <c r="BE93" s="129">
        <f t="shared" si="29"/>
        <v>0</v>
      </c>
      <c r="CZ93" s="129">
        <v>0</v>
      </c>
    </row>
    <row r="94" spans="1:104" ht="12.75">
      <c r="A94" s="152">
        <v>77</v>
      </c>
      <c r="B94" s="153" t="s">
        <v>239</v>
      </c>
      <c r="C94" s="154" t="s">
        <v>240</v>
      </c>
      <c r="D94" s="155" t="s">
        <v>86</v>
      </c>
      <c r="E94" s="156">
        <v>81.58</v>
      </c>
      <c r="F94" s="156">
        <v>0</v>
      </c>
      <c r="G94" s="157">
        <f t="shared" si="24"/>
        <v>0</v>
      </c>
      <c r="O94" s="151">
        <v>2</v>
      </c>
      <c r="AA94" s="129">
        <v>1</v>
      </c>
      <c r="AB94" s="129">
        <v>1</v>
      </c>
      <c r="AC94" s="129">
        <v>1</v>
      </c>
      <c r="AZ94" s="129">
        <v>1</v>
      </c>
      <c r="BA94" s="129">
        <f t="shared" si="25"/>
        <v>0</v>
      </c>
      <c r="BB94" s="129">
        <f t="shared" si="26"/>
        <v>0</v>
      </c>
      <c r="BC94" s="129">
        <f t="shared" si="27"/>
        <v>0</v>
      </c>
      <c r="BD94" s="129">
        <f t="shared" si="28"/>
        <v>0</v>
      </c>
      <c r="BE94" s="129">
        <f t="shared" si="29"/>
        <v>0</v>
      </c>
      <c r="CZ94" s="129">
        <v>0</v>
      </c>
    </row>
    <row r="95" spans="1:57" ht="12.75">
      <c r="A95" s="158"/>
      <c r="B95" s="159" t="s">
        <v>66</v>
      </c>
      <c r="C95" s="160" t="str">
        <f>CONCATENATE(B74," ",C74)</f>
        <v>96 Bourání konstrukcí</v>
      </c>
      <c r="D95" s="158"/>
      <c r="E95" s="161"/>
      <c r="F95" s="161"/>
      <c r="G95" s="162">
        <f>SUM(G74:G94)</f>
        <v>0</v>
      </c>
      <c r="O95" s="151">
        <v>4</v>
      </c>
      <c r="BA95" s="163">
        <f>SUM(BA74:BA94)</f>
        <v>0</v>
      </c>
      <c r="BB95" s="163">
        <f>SUM(BB74:BB94)</f>
        <v>0</v>
      </c>
      <c r="BC95" s="163">
        <f>SUM(BC74:BC94)</f>
        <v>0</v>
      </c>
      <c r="BD95" s="163">
        <f>SUM(BD74:BD94)</f>
        <v>0</v>
      </c>
      <c r="BE95" s="163">
        <f>SUM(BE74:BE94)</f>
        <v>0</v>
      </c>
    </row>
    <row r="96" spans="1:15" ht="12.75">
      <c r="A96" s="144" t="s">
        <v>65</v>
      </c>
      <c r="B96" s="145" t="s">
        <v>241</v>
      </c>
      <c r="C96" s="146" t="s">
        <v>242</v>
      </c>
      <c r="D96" s="147"/>
      <c r="E96" s="148"/>
      <c r="F96" s="148"/>
      <c r="G96" s="149"/>
      <c r="H96" s="150"/>
      <c r="I96" s="150"/>
      <c r="O96" s="151">
        <v>1</v>
      </c>
    </row>
    <row r="97" spans="1:104" ht="12.75">
      <c r="A97" s="152">
        <v>78</v>
      </c>
      <c r="B97" s="153" t="s">
        <v>243</v>
      </c>
      <c r="C97" s="154" t="s">
        <v>244</v>
      </c>
      <c r="D97" s="155" t="s">
        <v>81</v>
      </c>
      <c r="E97" s="156">
        <v>82</v>
      </c>
      <c r="F97" s="156">
        <v>0</v>
      </c>
      <c r="G97" s="157">
        <f>E97*F97</f>
        <v>0</v>
      </c>
      <c r="O97" s="151">
        <v>2</v>
      </c>
      <c r="AA97" s="129">
        <v>1</v>
      </c>
      <c r="AB97" s="129">
        <v>7</v>
      </c>
      <c r="AC97" s="129">
        <v>7</v>
      </c>
      <c r="AZ97" s="129">
        <v>2</v>
      </c>
      <c r="BA97" s="129">
        <f>IF(AZ97=1,G97,0)</f>
        <v>0</v>
      </c>
      <c r="BB97" s="129">
        <f>IF(AZ97=2,G97,0)</f>
        <v>0</v>
      </c>
      <c r="BC97" s="129">
        <f>IF(AZ97=3,G97,0)</f>
        <v>0</v>
      </c>
      <c r="BD97" s="129">
        <f>IF(AZ97=4,G97,0)</f>
        <v>0</v>
      </c>
      <c r="BE97" s="129">
        <f>IF(AZ97=5,G97,0)</f>
        <v>0</v>
      </c>
      <c r="CZ97" s="129">
        <v>0</v>
      </c>
    </row>
    <row r="98" spans="1:104" ht="12.75">
      <c r="A98" s="152">
        <v>79</v>
      </c>
      <c r="B98" s="153" t="s">
        <v>245</v>
      </c>
      <c r="C98" s="154" t="s">
        <v>246</v>
      </c>
      <c r="D98" s="155" t="s">
        <v>81</v>
      </c>
      <c r="E98" s="156">
        <v>82</v>
      </c>
      <c r="F98" s="156">
        <v>0</v>
      </c>
      <c r="G98" s="157">
        <f>E98*F98</f>
        <v>0</v>
      </c>
      <c r="O98" s="151">
        <v>2</v>
      </c>
      <c r="AA98" s="129">
        <v>1</v>
      </c>
      <c r="AB98" s="129">
        <v>7</v>
      </c>
      <c r="AC98" s="129">
        <v>7</v>
      </c>
      <c r="AZ98" s="129">
        <v>2</v>
      </c>
      <c r="BA98" s="129">
        <f>IF(AZ98=1,G98,0)</f>
        <v>0</v>
      </c>
      <c r="BB98" s="129">
        <f>IF(AZ98=2,G98,0)</f>
        <v>0</v>
      </c>
      <c r="BC98" s="129">
        <f>IF(AZ98=3,G98,0)</f>
        <v>0</v>
      </c>
      <c r="BD98" s="129">
        <f>IF(AZ98=4,G98,0)</f>
        <v>0</v>
      </c>
      <c r="BE98" s="129">
        <f>IF(AZ98=5,G98,0)</f>
        <v>0</v>
      </c>
      <c r="CZ98" s="129">
        <v>0</v>
      </c>
    </row>
    <row r="99" spans="1:104" ht="12.75">
      <c r="A99" s="152">
        <v>80</v>
      </c>
      <c r="B99" s="153" t="s">
        <v>247</v>
      </c>
      <c r="C99" s="154" t="s">
        <v>248</v>
      </c>
      <c r="D99" s="155" t="s">
        <v>81</v>
      </c>
      <c r="E99" s="156">
        <v>94.3</v>
      </c>
      <c r="F99" s="156">
        <v>0</v>
      </c>
      <c r="G99" s="157">
        <f>E99*F99</f>
        <v>0</v>
      </c>
      <c r="O99" s="151">
        <v>2</v>
      </c>
      <c r="AA99" s="129">
        <v>3</v>
      </c>
      <c r="AB99" s="129">
        <v>7</v>
      </c>
      <c r="AC99" s="129">
        <v>62831125</v>
      </c>
      <c r="AZ99" s="129">
        <v>2</v>
      </c>
      <c r="BA99" s="129">
        <f>IF(AZ99=1,G99,0)</f>
        <v>0</v>
      </c>
      <c r="BB99" s="129">
        <f>IF(AZ99=2,G99,0)</f>
        <v>0</v>
      </c>
      <c r="BC99" s="129">
        <f>IF(AZ99=3,G99,0)</f>
        <v>0</v>
      </c>
      <c r="BD99" s="129">
        <f>IF(AZ99=4,G99,0)</f>
        <v>0</v>
      </c>
      <c r="BE99" s="129">
        <f>IF(AZ99=5,G99,0)</f>
        <v>0</v>
      </c>
      <c r="CZ99" s="129">
        <v>0.0046</v>
      </c>
    </row>
    <row r="100" spans="1:104" ht="12.75">
      <c r="A100" s="152">
        <v>81</v>
      </c>
      <c r="B100" s="153" t="s">
        <v>249</v>
      </c>
      <c r="C100" s="154" t="s">
        <v>250</v>
      </c>
      <c r="D100" s="155" t="s">
        <v>103</v>
      </c>
      <c r="E100" s="156">
        <v>0.43378</v>
      </c>
      <c r="F100" s="156">
        <v>0</v>
      </c>
      <c r="G100" s="157">
        <f>E100*F100</f>
        <v>0</v>
      </c>
      <c r="O100" s="151">
        <v>2</v>
      </c>
      <c r="AA100" s="129">
        <v>7</v>
      </c>
      <c r="AB100" s="129">
        <v>1001</v>
      </c>
      <c r="AC100" s="129">
        <v>5</v>
      </c>
      <c r="AZ100" s="129">
        <v>2</v>
      </c>
      <c r="BA100" s="129">
        <f>IF(AZ100=1,G100,0)</f>
        <v>0</v>
      </c>
      <c r="BB100" s="129">
        <f>IF(AZ100=2,G100,0)</f>
        <v>0</v>
      </c>
      <c r="BC100" s="129">
        <f>IF(AZ100=3,G100,0)</f>
        <v>0</v>
      </c>
      <c r="BD100" s="129">
        <f>IF(AZ100=4,G100,0)</f>
        <v>0</v>
      </c>
      <c r="BE100" s="129">
        <f>IF(AZ100=5,G100,0)</f>
        <v>0</v>
      </c>
      <c r="CZ100" s="129">
        <v>0</v>
      </c>
    </row>
    <row r="101" spans="1:57" ht="12.75">
      <c r="A101" s="158"/>
      <c r="B101" s="159" t="s">
        <v>66</v>
      </c>
      <c r="C101" s="160" t="str">
        <f>CONCATENATE(B96," ",C96)</f>
        <v>711 Izolace proti vodě</v>
      </c>
      <c r="D101" s="158"/>
      <c r="E101" s="161"/>
      <c r="F101" s="161"/>
      <c r="G101" s="162">
        <f>SUM(G96:G100)</f>
        <v>0</v>
      </c>
      <c r="O101" s="151">
        <v>4</v>
      </c>
      <c r="BA101" s="163">
        <f>SUM(BA96:BA100)</f>
        <v>0</v>
      </c>
      <c r="BB101" s="163">
        <f>SUM(BB96:BB100)</f>
        <v>0</v>
      </c>
      <c r="BC101" s="163">
        <f>SUM(BC96:BC100)</f>
        <v>0</v>
      </c>
      <c r="BD101" s="163">
        <f>SUM(BD96:BD100)</f>
        <v>0</v>
      </c>
      <c r="BE101" s="163">
        <f>SUM(BE96:BE100)</f>
        <v>0</v>
      </c>
    </row>
    <row r="102" spans="1:15" ht="12.75">
      <c r="A102" s="144" t="s">
        <v>65</v>
      </c>
      <c r="B102" s="145" t="s">
        <v>251</v>
      </c>
      <c r="C102" s="146" t="s">
        <v>252</v>
      </c>
      <c r="D102" s="147"/>
      <c r="E102" s="148"/>
      <c r="F102" s="148"/>
      <c r="G102" s="149"/>
      <c r="H102" s="150"/>
      <c r="I102" s="150"/>
      <c r="O102" s="151">
        <v>1</v>
      </c>
    </row>
    <row r="103" spans="1:104" ht="12.75">
      <c r="A103" s="152">
        <v>82</v>
      </c>
      <c r="B103" s="153" t="s">
        <v>253</v>
      </c>
      <c r="C103" s="154" t="s">
        <v>254</v>
      </c>
      <c r="D103" s="155" t="s">
        <v>81</v>
      </c>
      <c r="E103" s="156">
        <v>263</v>
      </c>
      <c r="F103" s="156">
        <v>0</v>
      </c>
      <c r="G103" s="157">
        <f aca="true" t="shared" si="30" ref="G103:G109">E103*F103</f>
        <v>0</v>
      </c>
      <c r="O103" s="151">
        <v>2</v>
      </c>
      <c r="AA103" s="129">
        <v>1</v>
      </c>
      <c r="AB103" s="129">
        <v>7</v>
      </c>
      <c r="AC103" s="129">
        <v>7</v>
      </c>
      <c r="AZ103" s="129">
        <v>2</v>
      </c>
      <c r="BA103" s="129">
        <f aca="true" t="shared" si="31" ref="BA103:BA109">IF(AZ103=1,G103,0)</f>
        <v>0</v>
      </c>
      <c r="BB103" s="129">
        <f aca="true" t="shared" si="32" ref="BB103:BB109">IF(AZ103=2,G103,0)</f>
        <v>0</v>
      </c>
      <c r="BC103" s="129">
        <f aca="true" t="shared" si="33" ref="BC103:BC109">IF(AZ103=3,G103,0)</f>
        <v>0</v>
      </c>
      <c r="BD103" s="129">
        <f aca="true" t="shared" si="34" ref="BD103:BD109">IF(AZ103=4,G103,0)</f>
        <v>0</v>
      </c>
      <c r="BE103" s="129">
        <f aca="true" t="shared" si="35" ref="BE103:BE109">IF(AZ103=5,G103,0)</f>
        <v>0</v>
      </c>
      <c r="CZ103" s="129">
        <v>0</v>
      </c>
    </row>
    <row r="104" spans="1:104" ht="12.75">
      <c r="A104" s="152">
        <v>83</v>
      </c>
      <c r="B104" s="153" t="s">
        <v>255</v>
      </c>
      <c r="C104" s="154" t="s">
        <v>256</v>
      </c>
      <c r="D104" s="155" t="s">
        <v>81</v>
      </c>
      <c r="E104" s="156">
        <v>263</v>
      </c>
      <c r="F104" s="156">
        <v>0</v>
      </c>
      <c r="G104" s="157">
        <f t="shared" si="30"/>
        <v>0</v>
      </c>
      <c r="O104" s="151">
        <v>2</v>
      </c>
      <c r="AA104" s="129">
        <v>1</v>
      </c>
      <c r="AB104" s="129">
        <v>7</v>
      </c>
      <c r="AC104" s="129">
        <v>7</v>
      </c>
      <c r="AZ104" s="129">
        <v>2</v>
      </c>
      <c r="BA104" s="129">
        <f t="shared" si="31"/>
        <v>0</v>
      </c>
      <c r="BB104" s="129">
        <f t="shared" si="32"/>
        <v>0</v>
      </c>
      <c r="BC104" s="129">
        <f t="shared" si="33"/>
        <v>0</v>
      </c>
      <c r="BD104" s="129">
        <f t="shared" si="34"/>
        <v>0</v>
      </c>
      <c r="BE104" s="129">
        <f t="shared" si="35"/>
        <v>0</v>
      </c>
      <c r="CZ104" s="129">
        <v>0</v>
      </c>
    </row>
    <row r="105" spans="1:104" ht="12.75">
      <c r="A105" s="152">
        <v>84</v>
      </c>
      <c r="B105" s="153" t="s">
        <v>257</v>
      </c>
      <c r="C105" s="154" t="s">
        <v>258</v>
      </c>
      <c r="D105" s="155" t="s">
        <v>81</v>
      </c>
      <c r="E105" s="156">
        <v>184.49</v>
      </c>
      <c r="F105" s="156">
        <v>0</v>
      </c>
      <c r="G105" s="157">
        <f t="shared" si="30"/>
        <v>0</v>
      </c>
      <c r="O105" s="151">
        <v>2</v>
      </c>
      <c r="AA105" s="129">
        <v>1</v>
      </c>
      <c r="AB105" s="129">
        <v>7</v>
      </c>
      <c r="AC105" s="129">
        <v>7</v>
      </c>
      <c r="AZ105" s="129">
        <v>2</v>
      </c>
      <c r="BA105" s="129">
        <f t="shared" si="31"/>
        <v>0</v>
      </c>
      <c r="BB105" s="129">
        <f t="shared" si="32"/>
        <v>0</v>
      </c>
      <c r="BC105" s="129">
        <f t="shared" si="33"/>
        <v>0</v>
      </c>
      <c r="BD105" s="129">
        <f t="shared" si="34"/>
        <v>0</v>
      </c>
      <c r="BE105" s="129">
        <f t="shared" si="35"/>
        <v>0</v>
      </c>
      <c r="CZ105" s="129">
        <v>0</v>
      </c>
    </row>
    <row r="106" spans="1:104" ht="12.75">
      <c r="A106" s="152">
        <v>85</v>
      </c>
      <c r="B106" s="153" t="s">
        <v>259</v>
      </c>
      <c r="C106" s="154" t="s">
        <v>260</v>
      </c>
      <c r="D106" s="155" t="s">
        <v>81</v>
      </c>
      <c r="E106" s="156">
        <v>184.49</v>
      </c>
      <c r="F106" s="156">
        <v>0</v>
      </c>
      <c r="G106" s="157">
        <f t="shared" si="30"/>
        <v>0</v>
      </c>
      <c r="O106" s="151">
        <v>2</v>
      </c>
      <c r="AA106" s="129">
        <v>1</v>
      </c>
      <c r="AB106" s="129">
        <v>7</v>
      </c>
      <c r="AC106" s="129">
        <v>7</v>
      </c>
      <c r="AZ106" s="129">
        <v>2</v>
      </c>
      <c r="BA106" s="129">
        <f t="shared" si="31"/>
        <v>0</v>
      </c>
      <c r="BB106" s="129">
        <f t="shared" si="32"/>
        <v>0</v>
      </c>
      <c r="BC106" s="129">
        <f t="shared" si="33"/>
        <v>0</v>
      </c>
      <c r="BD106" s="129">
        <f t="shared" si="34"/>
        <v>0</v>
      </c>
      <c r="BE106" s="129">
        <f t="shared" si="35"/>
        <v>0</v>
      </c>
      <c r="CZ106" s="129">
        <v>0</v>
      </c>
    </row>
    <row r="107" spans="1:104" ht="12.75">
      <c r="A107" s="152">
        <v>86</v>
      </c>
      <c r="B107" s="153" t="s">
        <v>261</v>
      </c>
      <c r="C107" s="154" t="s">
        <v>262</v>
      </c>
      <c r="D107" s="155" t="s">
        <v>78</v>
      </c>
      <c r="E107" s="156">
        <v>9.6857</v>
      </c>
      <c r="F107" s="156">
        <v>0</v>
      </c>
      <c r="G107" s="157">
        <f t="shared" si="30"/>
        <v>0</v>
      </c>
      <c r="O107" s="151">
        <v>2</v>
      </c>
      <c r="AA107" s="129">
        <v>3</v>
      </c>
      <c r="AB107" s="129">
        <v>7</v>
      </c>
      <c r="AC107" s="129">
        <v>28318665</v>
      </c>
      <c r="AZ107" s="129">
        <v>2</v>
      </c>
      <c r="BA107" s="129">
        <f t="shared" si="31"/>
        <v>0</v>
      </c>
      <c r="BB107" s="129">
        <f t="shared" si="32"/>
        <v>0</v>
      </c>
      <c r="BC107" s="129">
        <f t="shared" si="33"/>
        <v>0</v>
      </c>
      <c r="BD107" s="129">
        <f t="shared" si="34"/>
        <v>0</v>
      </c>
      <c r="BE107" s="129">
        <f t="shared" si="35"/>
        <v>0</v>
      </c>
      <c r="CZ107" s="129">
        <v>0.002</v>
      </c>
    </row>
    <row r="108" spans="1:104" ht="12.75">
      <c r="A108" s="152">
        <v>87</v>
      </c>
      <c r="B108" s="153" t="s">
        <v>263</v>
      </c>
      <c r="C108" s="154" t="s">
        <v>264</v>
      </c>
      <c r="D108" s="155" t="s">
        <v>78</v>
      </c>
      <c r="E108" s="156">
        <v>44.184</v>
      </c>
      <c r="F108" s="156">
        <v>0</v>
      </c>
      <c r="G108" s="157">
        <f t="shared" si="30"/>
        <v>0</v>
      </c>
      <c r="O108" s="151">
        <v>2</v>
      </c>
      <c r="AA108" s="129">
        <v>3</v>
      </c>
      <c r="AB108" s="129">
        <v>7</v>
      </c>
      <c r="AC108" s="129">
        <v>63151449</v>
      </c>
      <c r="AZ108" s="129">
        <v>2</v>
      </c>
      <c r="BA108" s="129">
        <f t="shared" si="31"/>
        <v>0</v>
      </c>
      <c r="BB108" s="129">
        <f t="shared" si="32"/>
        <v>0</v>
      </c>
      <c r="BC108" s="129">
        <f t="shared" si="33"/>
        <v>0</v>
      </c>
      <c r="BD108" s="129">
        <f t="shared" si="34"/>
        <v>0</v>
      </c>
      <c r="BE108" s="129">
        <f t="shared" si="35"/>
        <v>0</v>
      </c>
      <c r="CZ108" s="129">
        <v>0.08</v>
      </c>
    </row>
    <row r="109" spans="1:104" ht="12.75">
      <c r="A109" s="152">
        <v>88</v>
      </c>
      <c r="B109" s="153" t="s">
        <v>249</v>
      </c>
      <c r="C109" s="154" t="s">
        <v>250</v>
      </c>
      <c r="D109" s="155" t="s">
        <v>103</v>
      </c>
      <c r="E109" s="156">
        <v>3.5540914</v>
      </c>
      <c r="F109" s="156">
        <v>0</v>
      </c>
      <c r="G109" s="157">
        <f t="shared" si="30"/>
        <v>0</v>
      </c>
      <c r="O109" s="151">
        <v>2</v>
      </c>
      <c r="AA109" s="129">
        <v>7</v>
      </c>
      <c r="AB109" s="129">
        <v>1001</v>
      </c>
      <c r="AC109" s="129">
        <v>5</v>
      </c>
      <c r="AZ109" s="129">
        <v>2</v>
      </c>
      <c r="BA109" s="129">
        <f t="shared" si="31"/>
        <v>0</v>
      </c>
      <c r="BB109" s="129">
        <f t="shared" si="32"/>
        <v>0</v>
      </c>
      <c r="BC109" s="129">
        <f t="shared" si="33"/>
        <v>0</v>
      </c>
      <c r="BD109" s="129">
        <f t="shared" si="34"/>
        <v>0</v>
      </c>
      <c r="BE109" s="129">
        <f t="shared" si="35"/>
        <v>0</v>
      </c>
      <c r="CZ109" s="129">
        <v>0</v>
      </c>
    </row>
    <row r="110" spans="1:57" ht="12.75">
      <c r="A110" s="158"/>
      <c r="B110" s="159" t="s">
        <v>66</v>
      </c>
      <c r="C110" s="160" t="str">
        <f>CONCATENATE(B102," ",C102)</f>
        <v>713 Izolace tepelné</v>
      </c>
      <c r="D110" s="158"/>
      <c r="E110" s="161"/>
      <c r="F110" s="161"/>
      <c r="G110" s="162">
        <f>SUM(G102:G109)</f>
        <v>0</v>
      </c>
      <c r="O110" s="151">
        <v>4</v>
      </c>
      <c r="BA110" s="163">
        <f>SUM(BA102:BA109)</f>
        <v>0</v>
      </c>
      <c r="BB110" s="163">
        <f>SUM(BB102:BB109)</f>
        <v>0</v>
      </c>
      <c r="BC110" s="163">
        <f>SUM(BC102:BC109)</f>
        <v>0</v>
      </c>
      <c r="BD110" s="163">
        <f>SUM(BD102:BD109)</f>
        <v>0</v>
      </c>
      <c r="BE110" s="163">
        <f>SUM(BE102:BE109)</f>
        <v>0</v>
      </c>
    </row>
    <row r="111" spans="1:15" ht="12.75">
      <c r="A111" s="144" t="s">
        <v>65</v>
      </c>
      <c r="B111" s="145" t="s">
        <v>265</v>
      </c>
      <c r="C111" s="146" t="s">
        <v>266</v>
      </c>
      <c r="D111" s="147"/>
      <c r="E111" s="148"/>
      <c r="F111" s="148"/>
      <c r="G111" s="149"/>
      <c r="H111" s="150"/>
      <c r="I111" s="150"/>
      <c r="O111" s="151">
        <v>1</v>
      </c>
    </row>
    <row r="112" spans="1:104" ht="12.75">
      <c r="A112" s="152">
        <v>89</v>
      </c>
      <c r="B112" s="153" t="s">
        <v>267</v>
      </c>
      <c r="C112" s="154" t="s">
        <v>268</v>
      </c>
      <c r="D112" s="155" t="s">
        <v>95</v>
      </c>
      <c r="E112" s="156">
        <v>46</v>
      </c>
      <c r="F112" s="156">
        <v>0</v>
      </c>
      <c r="G112" s="157">
        <f aca="true" t="shared" si="36" ref="G112:G132">E112*F112</f>
        <v>0</v>
      </c>
      <c r="O112" s="151">
        <v>2</v>
      </c>
      <c r="AA112" s="129">
        <v>1</v>
      </c>
      <c r="AB112" s="129">
        <v>7</v>
      </c>
      <c r="AC112" s="129">
        <v>7</v>
      </c>
      <c r="AZ112" s="129">
        <v>2</v>
      </c>
      <c r="BA112" s="129">
        <f aca="true" t="shared" si="37" ref="BA112:BA132">IF(AZ112=1,G112,0)</f>
        <v>0</v>
      </c>
      <c r="BB112" s="129">
        <f aca="true" t="shared" si="38" ref="BB112:BB132">IF(AZ112=2,G112,0)</f>
        <v>0</v>
      </c>
      <c r="BC112" s="129">
        <f aca="true" t="shared" si="39" ref="BC112:BC132">IF(AZ112=3,G112,0)</f>
        <v>0</v>
      </c>
      <c r="BD112" s="129">
        <f aca="true" t="shared" si="40" ref="BD112:BD132">IF(AZ112=4,G112,0)</f>
        <v>0</v>
      </c>
      <c r="BE112" s="129">
        <f aca="true" t="shared" si="41" ref="BE112:BE132">IF(AZ112=5,G112,0)</f>
        <v>0</v>
      </c>
      <c r="CZ112" s="129">
        <v>0</v>
      </c>
    </row>
    <row r="113" spans="1:104" ht="12.75">
      <c r="A113" s="152">
        <v>90</v>
      </c>
      <c r="B113" s="153" t="s">
        <v>269</v>
      </c>
      <c r="C113" s="154" t="s">
        <v>270</v>
      </c>
      <c r="D113" s="155" t="s">
        <v>95</v>
      </c>
      <c r="E113" s="156">
        <v>4</v>
      </c>
      <c r="F113" s="156">
        <v>0</v>
      </c>
      <c r="G113" s="157">
        <f t="shared" si="36"/>
        <v>0</v>
      </c>
      <c r="O113" s="151">
        <v>2</v>
      </c>
      <c r="AA113" s="129">
        <v>1</v>
      </c>
      <c r="AB113" s="129">
        <v>7</v>
      </c>
      <c r="AC113" s="129">
        <v>7</v>
      </c>
      <c r="AZ113" s="129">
        <v>2</v>
      </c>
      <c r="BA113" s="129">
        <f t="shared" si="37"/>
        <v>0</v>
      </c>
      <c r="BB113" s="129">
        <f t="shared" si="38"/>
        <v>0</v>
      </c>
      <c r="BC113" s="129">
        <f t="shared" si="39"/>
        <v>0</v>
      </c>
      <c r="BD113" s="129">
        <f t="shared" si="40"/>
        <v>0</v>
      </c>
      <c r="BE113" s="129">
        <f t="shared" si="41"/>
        <v>0</v>
      </c>
      <c r="CZ113" s="129">
        <v>0.001687584</v>
      </c>
    </row>
    <row r="114" spans="1:104" ht="12.75">
      <c r="A114" s="152">
        <v>91</v>
      </c>
      <c r="B114" s="153" t="s">
        <v>271</v>
      </c>
      <c r="C114" s="154" t="s">
        <v>272</v>
      </c>
      <c r="D114" s="155" t="s">
        <v>95</v>
      </c>
      <c r="E114" s="156">
        <v>2</v>
      </c>
      <c r="F114" s="156">
        <v>0</v>
      </c>
      <c r="G114" s="157">
        <f t="shared" si="36"/>
        <v>0</v>
      </c>
      <c r="O114" s="151">
        <v>2</v>
      </c>
      <c r="AA114" s="129">
        <v>1</v>
      </c>
      <c r="AB114" s="129">
        <v>7</v>
      </c>
      <c r="AC114" s="129">
        <v>7</v>
      </c>
      <c r="AZ114" s="129">
        <v>2</v>
      </c>
      <c r="BA114" s="129">
        <f t="shared" si="37"/>
        <v>0</v>
      </c>
      <c r="BB114" s="129">
        <f t="shared" si="38"/>
        <v>0</v>
      </c>
      <c r="BC114" s="129">
        <f t="shared" si="39"/>
        <v>0</v>
      </c>
      <c r="BD114" s="129">
        <f t="shared" si="40"/>
        <v>0</v>
      </c>
      <c r="BE114" s="129">
        <f t="shared" si="41"/>
        <v>0</v>
      </c>
      <c r="CZ114" s="129">
        <v>0.0027985</v>
      </c>
    </row>
    <row r="115" spans="1:104" ht="12.75">
      <c r="A115" s="152">
        <v>92</v>
      </c>
      <c r="B115" s="153" t="s">
        <v>273</v>
      </c>
      <c r="C115" s="154" t="s">
        <v>274</v>
      </c>
      <c r="D115" s="155" t="s">
        <v>185</v>
      </c>
      <c r="E115" s="156">
        <v>16</v>
      </c>
      <c r="F115" s="156">
        <v>0</v>
      </c>
      <c r="G115" s="157">
        <f t="shared" si="36"/>
        <v>0</v>
      </c>
      <c r="O115" s="151">
        <v>2</v>
      </c>
      <c r="AA115" s="129">
        <v>1</v>
      </c>
      <c r="AB115" s="129">
        <v>7</v>
      </c>
      <c r="AC115" s="129">
        <v>7</v>
      </c>
      <c r="AZ115" s="129">
        <v>2</v>
      </c>
      <c r="BA115" s="129">
        <f t="shared" si="37"/>
        <v>0</v>
      </c>
      <c r="BB115" s="129">
        <f t="shared" si="38"/>
        <v>0</v>
      </c>
      <c r="BC115" s="129">
        <f t="shared" si="39"/>
        <v>0</v>
      </c>
      <c r="BD115" s="129">
        <f t="shared" si="40"/>
        <v>0</v>
      </c>
      <c r="BE115" s="129">
        <f t="shared" si="41"/>
        <v>0</v>
      </c>
      <c r="CZ115" s="129">
        <v>0</v>
      </c>
    </row>
    <row r="116" spans="1:104" ht="12.75">
      <c r="A116" s="152">
        <v>93</v>
      </c>
      <c r="B116" s="153" t="s">
        <v>275</v>
      </c>
      <c r="C116" s="154" t="s">
        <v>276</v>
      </c>
      <c r="D116" s="155" t="s">
        <v>185</v>
      </c>
      <c r="E116" s="156">
        <v>4</v>
      </c>
      <c r="F116" s="156">
        <v>0</v>
      </c>
      <c r="G116" s="157">
        <f t="shared" si="36"/>
        <v>0</v>
      </c>
      <c r="O116" s="151">
        <v>2</v>
      </c>
      <c r="AA116" s="129">
        <v>1</v>
      </c>
      <c r="AB116" s="129">
        <v>7</v>
      </c>
      <c r="AC116" s="129">
        <v>7</v>
      </c>
      <c r="AZ116" s="129">
        <v>2</v>
      </c>
      <c r="BA116" s="129">
        <f t="shared" si="37"/>
        <v>0</v>
      </c>
      <c r="BB116" s="129">
        <f t="shared" si="38"/>
        <v>0</v>
      </c>
      <c r="BC116" s="129">
        <f t="shared" si="39"/>
        <v>0</v>
      </c>
      <c r="BD116" s="129">
        <f t="shared" si="40"/>
        <v>0</v>
      </c>
      <c r="BE116" s="129">
        <f t="shared" si="41"/>
        <v>0</v>
      </c>
      <c r="CZ116" s="129">
        <v>0</v>
      </c>
    </row>
    <row r="117" spans="1:104" ht="12.75">
      <c r="A117" s="152">
        <v>94</v>
      </c>
      <c r="B117" s="153" t="s">
        <v>277</v>
      </c>
      <c r="C117" s="154" t="s">
        <v>278</v>
      </c>
      <c r="D117" s="155" t="s">
        <v>185</v>
      </c>
      <c r="E117" s="156">
        <v>2</v>
      </c>
      <c r="F117" s="156">
        <v>0</v>
      </c>
      <c r="G117" s="157">
        <f t="shared" si="36"/>
        <v>0</v>
      </c>
      <c r="O117" s="151">
        <v>2</v>
      </c>
      <c r="AA117" s="129">
        <v>1</v>
      </c>
      <c r="AB117" s="129">
        <v>7</v>
      </c>
      <c r="AC117" s="129">
        <v>7</v>
      </c>
      <c r="AZ117" s="129">
        <v>2</v>
      </c>
      <c r="BA117" s="129">
        <f t="shared" si="37"/>
        <v>0</v>
      </c>
      <c r="BB117" s="129">
        <f t="shared" si="38"/>
        <v>0</v>
      </c>
      <c r="BC117" s="129">
        <f t="shared" si="39"/>
        <v>0</v>
      </c>
      <c r="BD117" s="129">
        <f t="shared" si="40"/>
        <v>0</v>
      </c>
      <c r="BE117" s="129">
        <f t="shared" si="41"/>
        <v>0</v>
      </c>
      <c r="CZ117" s="129">
        <v>0.00049</v>
      </c>
    </row>
    <row r="118" spans="1:104" ht="12.75">
      <c r="A118" s="152">
        <v>95</v>
      </c>
      <c r="B118" s="153" t="s">
        <v>279</v>
      </c>
      <c r="C118" s="154" t="s">
        <v>280</v>
      </c>
      <c r="D118" s="155" t="s">
        <v>185</v>
      </c>
      <c r="E118" s="156">
        <v>1</v>
      </c>
      <c r="F118" s="156">
        <v>0</v>
      </c>
      <c r="G118" s="157">
        <f t="shared" si="36"/>
        <v>0</v>
      </c>
      <c r="O118" s="151">
        <v>2</v>
      </c>
      <c r="AA118" s="129">
        <v>1</v>
      </c>
      <c r="AB118" s="129">
        <v>7</v>
      </c>
      <c r="AC118" s="129">
        <v>7</v>
      </c>
      <c r="AZ118" s="129">
        <v>2</v>
      </c>
      <c r="BA118" s="129">
        <f t="shared" si="37"/>
        <v>0</v>
      </c>
      <c r="BB118" s="129">
        <f t="shared" si="38"/>
        <v>0</v>
      </c>
      <c r="BC118" s="129">
        <f t="shared" si="39"/>
        <v>0</v>
      </c>
      <c r="BD118" s="129">
        <f t="shared" si="40"/>
        <v>0</v>
      </c>
      <c r="BE118" s="129">
        <f t="shared" si="41"/>
        <v>0</v>
      </c>
      <c r="CZ118" s="129">
        <v>0.0007</v>
      </c>
    </row>
    <row r="119" spans="1:104" ht="12.75">
      <c r="A119" s="152">
        <v>96</v>
      </c>
      <c r="B119" s="153" t="s">
        <v>281</v>
      </c>
      <c r="C119" s="154" t="s">
        <v>282</v>
      </c>
      <c r="D119" s="155" t="s">
        <v>185</v>
      </c>
      <c r="E119" s="156">
        <v>2</v>
      </c>
      <c r="F119" s="156">
        <v>0</v>
      </c>
      <c r="G119" s="157">
        <f t="shared" si="36"/>
        <v>0</v>
      </c>
      <c r="O119" s="151">
        <v>2</v>
      </c>
      <c r="AA119" s="129">
        <v>1</v>
      </c>
      <c r="AB119" s="129">
        <v>7</v>
      </c>
      <c r="AC119" s="129">
        <v>7</v>
      </c>
      <c r="AZ119" s="129">
        <v>2</v>
      </c>
      <c r="BA119" s="129">
        <f t="shared" si="37"/>
        <v>0</v>
      </c>
      <c r="BB119" s="129">
        <f t="shared" si="38"/>
        <v>0</v>
      </c>
      <c r="BC119" s="129">
        <f t="shared" si="39"/>
        <v>0</v>
      </c>
      <c r="BD119" s="129">
        <f t="shared" si="40"/>
        <v>0</v>
      </c>
      <c r="BE119" s="129">
        <f t="shared" si="41"/>
        <v>0</v>
      </c>
      <c r="CZ119" s="129">
        <v>0</v>
      </c>
    </row>
    <row r="120" spans="1:104" ht="12.75">
      <c r="A120" s="152">
        <v>97</v>
      </c>
      <c r="B120" s="153" t="s">
        <v>283</v>
      </c>
      <c r="C120" s="154" t="s">
        <v>284</v>
      </c>
      <c r="D120" s="155" t="s">
        <v>185</v>
      </c>
      <c r="E120" s="156">
        <v>2</v>
      </c>
      <c r="F120" s="156">
        <v>0</v>
      </c>
      <c r="G120" s="157">
        <f t="shared" si="36"/>
        <v>0</v>
      </c>
      <c r="O120" s="151">
        <v>2</v>
      </c>
      <c r="AA120" s="129">
        <v>1</v>
      </c>
      <c r="AB120" s="129">
        <v>7</v>
      </c>
      <c r="AC120" s="129">
        <v>7</v>
      </c>
      <c r="AZ120" s="129">
        <v>2</v>
      </c>
      <c r="BA120" s="129">
        <f t="shared" si="37"/>
        <v>0</v>
      </c>
      <c r="BB120" s="129">
        <f t="shared" si="38"/>
        <v>0</v>
      </c>
      <c r="BC120" s="129">
        <f t="shared" si="39"/>
        <v>0</v>
      </c>
      <c r="BD120" s="129">
        <f t="shared" si="40"/>
        <v>0</v>
      </c>
      <c r="BE120" s="129">
        <f t="shared" si="41"/>
        <v>0</v>
      </c>
      <c r="CZ120" s="129">
        <v>0</v>
      </c>
    </row>
    <row r="121" spans="1:104" ht="12.75">
      <c r="A121" s="152">
        <v>98</v>
      </c>
      <c r="B121" s="153" t="s">
        <v>285</v>
      </c>
      <c r="C121" s="154" t="s">
        <v>286</v>
      </c>
      <c r="D121" s="155" t="s">
        <v>185</v>
      </c>
      <c r="E121" s="156">
        <v>1</v>
      </c>
      <c r="F121" s="156">
        <v>0</v>
      </c>
      <c r="G121" s="157">
        <f t="shared" si="36"/>
        <v>0</v>
      </c>
      <c r="O121" s="151">
        <v>2</v>
      </c>
      <c r="AA121" s="129">
        <v>1</v>
      </c>
      <c r="AB121" s="129">
        <v>7</v>
      </c>
      <c r="AC121" s="129">
        <v>7</v>
      </c>
      <c r="AZ121" s="129">
        <v>2</v>
      </c>
      <c r="BA121" s="129">
        <f t="shared" si="37"/>
        <v>0</v>
      </c>
      <c r="BB121" s="129">
        <f t="shared" si="38"/>
        <v>0</v>
      </c>
      <c r="BC121" s="129">
        <f t="shared" si="39"/>
        <v>0</v>
      </c>
      <c r="BD121" s="129">
        <f t="shared" si="40"/>
        <v>0</v>
      </c>
      <c r="BE121" s="129">
        <f t="shared" si="41"/>
        <v>0</v>
      </c>
      <c r="CZ121" s="129">
        <v>0.001</v>
      </c>
    </row>
    <row r="122" spans="1:104" ht="12.75">
      <c r="A122" s="152">
        <v>99</v>
      </c>
      <c r="B122" s="153" t="s">
        <v>287</v>
      </c>
      <c r="C122" s="154" t="s">
        <v>288</v>
      </c>
      <c r="D122" s="155" t="s">
        <v>185</v>
      </c>
      <c r="E122" s="156">
        <v>3</v>
      </c>
      <c r="F122" s="156">
        <v>0</v>
      </c>
      <c r="G122" s="157">
        <f t="shared" si="36"/>
        <v>0</v>
      </c>
      <c r="O122" s="151">
        <v>2</v>
      </c>
      <c r="AA122" s="129">
        <v>1</v>
      </c>
      <c r="AB122" s="129">
        <v>7</v>
      </c>
      <c r="AC122" s="129">
        <v>7</v>
      </c>
      <c r="AZ122" s="129">
        <v>2</v>
      </c>
      <c r="BA122" s="129">
        <f t="shared" si="37"/>
        <v>0</v>
      </c>
      <c r="BB122" s="129">
        <f t="shared" si="38"/>
        <v>0</v>
      </c>
      <c r="BC122" s="129">
        <f t="shared" si="39"/>
        <v>0</v>
      </c>
      <c r="BD122" s="129">
        <f t="shared" si="40"/>
        <v>0</v>
      </c>
      <c r="BE122" s="129">
        <f t="shared" si="41"/>
        <v>0</v>
      </c>
      <c r="CZ122" s="129">
        <v>0.00051</v>
      </c>
    </row>
    <row r="123" spans="1:104" ht="12.75">
      <c r="A123" s="152">
        <v>100</v>
      </c>
      <c r="B123" s="153" t="s">
        <v>289</v>
      </c>
      <c r="C123" s="154" t="s">
        <v>290</v>
      </c>
      <c r="D123" s="155" t="s">
        <v>185</v>
      </c>
      <c r="E123" s="156">
        <v>4</v>
      </c>
      <c r="F123" s="156">
        <v>0</v>
      </c>
      <c r="G123" s="157">
        <f t="shared" si="36"/>
        <v>0</v>
      </c>
      <c r="O123" s="151">
        <v>2</v>
      </c>
      <c r="AA123" s="129">
        <v>1</v>
      </c>
      <c r="AB123" s="129">
        <v>7</v>
      </c>
      <c r="AC123" s="129">
        <v>7</v>
      </c>
      <c r="AZ123" s="129">
        <v>2</v>
      </c>
      <c r="BA123" s="129">
        <f t="shared" si="37"/>
        <v>0</v>
      </c>
      <c r="BB123" s="129">
        <f t="shared" si="38"/>
        <v>0</v>
      </c>
      <c r="BC123" s="129">
        <f t="shared" si="39"/>
        <v>0</v>
      </c>
      <c r="BD123" s="129">
        <f t="shared" si="40"/>
        <v>0</v>
      </c>
      <c r="BE123" s="129">
        <f t="shared" si="41"/>
        <v>0</v>
      </c>
      <c r="CZ123" s="129">
        <v>0</v>
      </c>
    </row>
    <row r="124" spans="1:104" ht="12.75">
      <c r="A124" s="152">
        <v>101</v>
      </c>
      <c r="B124" s="153" t="s">
        <v>291</v>
      </c>
      <c r="C124" s="154" t="s">
        <v>292</v>
      </c>
      <c r="D124" s="155" t="s">
        <v>185</v>
      </c>
      <c r="E124" s="156">
        <v>1</v>
      </c>
      <c r="F124" s="156">
        <v>0</v>
      </c>
      <c r="G124" s="157">
        <f t="shared" si="36"/>
        <v>0</v>
      </c>
      <c r="O124" s="151">
        <v>2</v>
      </c>
      <c r="AA124" s="129">
        <v>1</v>
      </c>
      <c r="AB124" s="129">
        <v>7</v>
      </c>
      <c r="AC124" s="129">
        <v>7</v>
      </c>
      <c r="AZ124" s="129">
        <v>2</v>
      </c>
      <c r="BA124" s="129">
        <f t="shared" si="37"/>
        <v>0</v>
      </c>
      <c r="BB124" s="129">
        <f t="shared" si="38"/>
        <v>0</v>
      </c>
      <c r="BC124" s="129">
        <f t="shared" si="39"/>
        <v>0</v>
      </c>
      <c r="BD124" s="129">
        <f t="shared" si="40"/>
        <v>0</v>
      </c>
      <c r="BE124" s="129">
        <f t="shared" si="41"/>
        <v>0</v>
      </c>
      <c r="CZ124" s="129">
        <v>0</v>
      </c>
    </row>
    <row r="125" spans="1:104" ht="12.75">
      <c r="A125" s="152">
        <v>102</v>
      </c>
      <c r="B125" s="153" t="s">
        <v>293</v>
      </c>
      <c r="C125" s="154" t="s">
        <v>294</v>
      </c>
      <c r="D125" s="155" t="s">
        <v>100</v>
      </c>
      <c r="E125" s="156">
        <v>2</v>
      </c>
      <c r="F125" s="156">
        <v>0</v>
      </c>
      <c r="G125" s="157">
        <f t="shared" si="36"/>
        <v>0</v>
      </c>
      <c r="O125" s="151">
        <v>2</v>
      </c>
      <c r="AA125" s="129">
        <v>1</v>
      </c>
      <c r="AB125" s="129">
        <v>7</v>
      </c>
      <c r="AC125" s="129">
        <v>7</v>
      </c>
      <c r="AZ125" s="129">
        <v>2</v>
      </c>
      <c r="BA125" s="129">
        <f t="shared" si="37"/>
        <v>0</v>
      </c>
      <c r="BB125" s="129">
        <f t="shared" si="38"/>
        <v>0</v>
      </c>
      <c r="BC125" s="129">
        <f t="shared" si="39"/>
        <v>0</v>
      </c>
      <c r="BD125" s="129">
        <f t="shared" si="40"/>
        <v>0</v>
      </c>
      <c r="BE125" s="129">
        <f t="shared" si="41"/>
        <v>0</v>
      </c>
      <c r="CZ125" s="129">
        <v>0.10814</v>
      </c>
    </row>
    <row r="126" spans="1:104" ht="12.75">
      <c r="A126" s="152">
        <v>103</v>
      </c>
      <c r="B126" s="153" t="s">
        <v>295</v>
      </c>
      <c r="C126" s="154" t="s">
        <v>296</v>
      </c>
      <c r="D126" s="155" t="s">
        <v>185</v>
      </c>
      <c r="E126" s="156">
        <v>3</v>
      </c>
      <c r="F126" s="156">
        <v>0</v>
      </c>
      <c r="G126" s="157">
        <f t="shared" si="36"/>
        <v>0</v>
      </c>
      <c r="O126" s="151">
        <v>2</v>
      </c>
      <c r="AA126" s="129">
        <v>3</v>
      </c>
      <c r="AB126" s="129">
        <v>7</v>
      </c>
      <c r="AC126" s="129">
        <v>55143070</v>
      </c>
      <c r="AZ126" s="129">
        <v>2</v>
      </c>
      <c r="BA126" s="129">
        <f t="shared" si="37"/>
        <v>0</v>
      </c>
      <c r="BB126" s="129">
        <f t="shared" si="38"/>
        <v>0</v>
      </c>
      <c r="BC126" s="129">
        <f t="shared" si="39"/>
        <v>0</v>
      </c>
      <c r="BD126" s="129">
        <f t="shared" si="40"/>
        <v>0</v>
      </c>
      <c r="BE126" s="129">
        <f t="shared" si="41"/>
        <v>0</v>
      </c>
      <c r="CZ126" s="129">
        <v>0.00119</v>
      </c>
    </row>
    <row r="127" spans="1:104" ht="12.75">
      <c r="A127" s="152">
        <v>104</v>
      </c>
      <c r="B127" s="153" t="s">
        <v>297</v>
      </c>
      <c r="C127" s="154" t="s">
        <v>298</v>
      </c>
      <c r="D127" s="155" t="s">
        <v>185</v>
      </c>
      <c r="E127" s="156">
        <v>2</v>
      </c>
      <c r="F127" s="156">
        <v>0</v>
      </c>
      <c r="G127" s="157">
        <f t="shared" si="36"/>
        <v>0</v>
      </c>
      <c r="O127" s="151">
        <v>2</v>
      </c>
      <c r="AA127" s="129">
        <v>3</v>
      </c>
      <c r="AB127" s="129">
        <v>7</v>
      </c>
      <c r="AC127" s="129">
        <v>55143073</v>
      </c>
      <c r="AZ127" s="129">
        <v>2</v>
      </c>
      <c r="BA127" s="129">
        <f t="shared" si="37"/>
        <v>0</v>
      </c>
      <c r="BB127" s="129">
        <f t="shared" si="38"/>
        <v>0</v>
      </c>
      <c r="BC127" s="129">
        <f t="shared" si="39"/>
        <v>0</v>
      </c>
      <c r="BD127" s="129">
        <f t="shared" si="40"/>
        <v>0</v>
      </c>
      <c r="BE127" s="129">
        <f t="shared" si="41"/>
        <v>0</v>
      </c>
      <c r="CZ127" s="129">
        <v>0.00123</v>
      </c>
    </row>
    <row r="128" spans="1:104" ht="12.75">
      <c r="A128" s="152">
        <v>105</v>
      </c>
      <c r="B128" s="153" t="s">
        <v>299</v>
      </c>
      <c r="C128" s="154" t="s">
        <v>300</v>
      </c>
      <c r="D128" s="155" t="s">
        <v>185</v>
      </c>
      <c r="E128" s="156">
        <v>3</v>
      </c>
      <c r="F128" s="156">
        <v>0</v>
      </c>
      <c r="G128" s="157">
        <f t="shared" si="36"/>
        <v>0</v>
      </c>
      <c r="O128" s="151">
        <v>2</v>
      </c>
      <c r="AA128" s="129">
        <v>3</v>
      </c>
      <c r="AB128" s="129">
        <v>7</v>
      </c>
      <c r="AC128" s="129">
        <v>64214248</v>
      </c>
      <c r="AZ128" s="129">
        <v>2</v>
      </c>
      <c r="BA128" s="129">
        <f t="shared" si="37"/>
        <v>0</v>
      </c>
      <c r="BB128" s="129">
        <f t="shared" si="38"/>
        <v>0</v>
      </c>
      <c r="BC128" s="129">
        <f t="shared" si="39"/>
        <v>0</v>
      </c>
      <c r="BD128" s="129">
        <f t="shared" si="40"/>
        <v>0</v>
      </c>
      <c r="BE128" s="129">
        <f t="shared" si="41"/>
        <v>0</v>
      </c>
      <c r="CZ128" s="129">
        <v>0.0165</v>
      </c>
    </row>
    <row r="129" spans="1:104" ht="12.75">
      <c r="A129" s="152">
        <v>106</v>
      </c>
      <c r="B129" s="153" t="s">
        <v>301</v>
      </c>
      <c r="C129" s="154" t="s">
        <v>302</v>
      </c>
      <c r="D129" s="155" t="s">
        <v>185</v>
      </c>
      <c r="E129" s="156">
        <v>1</v>
      </c>
      <c r="F129" s="156">
        <v>0</v>
      </c>
      <c r="G129" s="157">
        <f t="shared" si="36"/>
        <v>0</v>
      </c>
      <c r="O129" s="151">
        <v>2</v>
      </c>
      <c r="AA129" s="129">
        <v>3</v>
      </c>
      <c r="AB129" s="129">
        <v>7</v>
      </c>
      <c r="AC129" s="129">
        <v>64214252</v>
      </c>
      <c r="AZ129" s="129">
        <v>2</v>
      </c>
      <c r="BA129" s="129">
        <f t="shared" si="37"/>
        <v>0</v>
      </c>
      <c r="BB129" s="129">
        <f t="shared" si="38"/>
        <v>0</v>
      </c>
      <c r="BC129" s="129">
        <f t="shared" si="39"/>
        <v>0</v>
      </c>
      <c r="BD129" s="129">
        <f t="shared" si="40"/>
        <v>0</v>
      </c>
      <c r="BE129" s="129">
        <f t="shared" si="41"/>
        <v>0</v>
      </c>
      <c r="CZ129" s="129">
        <v>0.011</v>
      </c>
    </row>
    <row r="130" spans="1:104" ht="12.75">
      <c r="A130" s="152">
        <v>107</v>
      </c>
      <c r="B130" s="153" t="s">
        <v>303</v>
      </c>
      <c r="C130" s="154" t="s">
        <v>304</v>
      </c>
      <c r="D130" s="155" t="s">
        <v>185</v>
      </c>
      <c r="E130" s="156">
        <v>3</v>
      </c>
      <c r="F130" s="156">
        <v>0</v>
      </c>
      <c r="G130" s="157">
        <f t="shared" si="36"/>
        <v>0</v>
      </c>
      <c r="O130" s="151">
        <v>2</v>
      </c>
      <c r="AA130" s="129">
        <v>3</v>
      </c>
      <c r="AB130" s="129">
        <v>7</v>
      </c>
      <c r="AC130" s="129">
        <v>64230233</v>
      </c>
      <c r="AZ130" s="129">
        <v>2</v>
      </c>
      <c r="BA130" s="129">
        <f t="shared" si="37"/>
        <v>0</v>
      </c>
      <c r="BB130" s="129">
        <f t="shared" si="38"/>
        <v>0</v>
      </c>
      <c r="BC130" s="129">
        <f t="shared" si="39"/>
        <v>0</v>
      </c>
      <c r="BD130" s="129">
        <f t="shared" si="40"/>
        <v>0</v>
      </c>
      <c r="BE130" s="129">
        <f t="shared" si="41"/>
        <v>0</v>
      </c>
      <c r="CZ130" s="129">
        <v>0.014</v>
      </c>
    </row>
    <row r="131" spans="1:104" ht="12.75">
      <c r="A131" s="152">
        <v>108</v>
      </c>
      <c r="B131" s="153" t="s">
        <v>305</v>
      </c>
      <c r="C131" s="154" t="s">
        <v>306</v>
      </c>
      <c r="D131" s="155" t="s">
        <v>185</v>
      </c>
      <c r="E131" s="156">
        <v>3</v>
      </c>
      <c r="F131" s="156">
        <v>0</v>
      </c>
      <c r="G131" s="157">
        <f t="shared" si="36"/>
        <v>0</v>
      </c>
      <c r="O131" s="151">
        <v>2</v>
      </c>
      <c r="AA131" s="129">
        <v>3</v>
      </c>
      <c r="AB131" s="129">
        <v>7</v>
      </c>
      <c r="AC131" s="129">
        <v>64230236</v>
      </c>
      <c r="AZ131" s="129">
        <v>2</v>
      </c>
      <c r="BA131" s="129">
        <f t="shared" si="37"/>
        <v>0</v>
      </c>
      <c r="BB131" s="129">
        <f t="shared" si="38"/>
        <v>0</v>
      </c>
      <c r="BC131" s="129">
        <f t="shared" si="39"/>
        <v>0</v>
      </c>
      <c r="BD131" s="129">
        <f t="shared" si="40"/>
        <v>0</v>
      </c>
      <c r="BE131" s="129">
        <f t="shared" si="41"/>
        <v>0</v>
      </c>
      <c r="CZ131" s="129">
        <v>0.014</v>
      </c>
    </row>
    <row r="132" spans="1:104" ht="12.75">
      <c r="A132" s="152">
        <v>109</v>
      </c>
      <c r="B132" s="153" t="s">
        <v>249</v>
      </c>
      <c r="C132" s="154" t="s">
        <v>250</v>
      </c>
      <c r="D132" s="155" t="s">
        <v>103</v>
      </c>
      <c r="E132" s="156">
        <v>0.383367336</v>
      </c>
      <c r="F132" s="156">
        <v>0</v>
      </c>
      <c r="G132" s="157">
        <f t="shared" si="36"/>
        <v>0</v>
      </c>
      <c r="O132" s="151">
        <v>2</v>
      </c>
      <c r="AA132" s="129">
        <v>7</v>
      </c>
      <c r="AB132" s="129">
        <v>1001</v>
      </c>
      <c r="AC132" s="129">
        <v>5</v>
      </c>
      <c r="AZ132" s="129">
        <v>2</v>
      </c>
      <c r="BA132" s="129">
        <f t="shared" si="37"/>
        <v>0</v>
      </c>
      <c r="BB132" s="129">
        <f t="shared" si="38"/>
        <v>0</v>
      </c>
      <c r="BC132" s="129">
        <f t="shared" si="39"/>
        <v>0</v>
      </c>
      <c r="BD132" s="129">
        <f t="shared" si="40"/>
        <v>0</v>
      </c>
      <c r="BE132" s="129">
        <f t="shared" si="41"/>
        <v>0</v>
      </c>
      <c r="CZ132" s="129">
        <v>0</v>
      </c>
    </row>
    <row r="133" spans="1:57" ht="12.75">
      <c r="A133" s="158"/>
      <c r="B133" s="159" t="s">
        <v>66</v>
      </c>
      <c r="C133" s="160" t="str">
        <f>CONCATENATE(B111," ",C111)</f>
        <v>720 Zdravotechnická instalace</v>
      </c>
      <c r="D133" s="158"/>
      <c r="E133" s="161"/>
      <c r="F133" s="161"/>
      <c r="G133" s="162">
        <f>SUM(G111:G132)</f>
        <v>0</v>
      </c>
      <c r="O133" s="151">
        <v>4</v>
      </c>
      <c r="BA133" s="163">
        <f>SUM(BA111:BA132)</f>
        <v>0</v>
      </c>
      <c r="BB133" s="163">
        <f>SUM(BB111:BB132)</f>
        <v>0</v>
      </c>
      <c r="BC133" s="163">
        <f>SUM(BC111:BC132)</f>
        <v>0</v>
      </c>
      <c r="BD133" s="163">
        <f>SUM(BD111:BD132)</f>
        <v>0</v>
      </c>
      <c r="BE133" s="163">
        <f>SUM(BE111:BE132)</f>
        <v>0</v>
      </c>
    </row>
    <row r="134" spans="1:15" ht="12.75">
      <c r="A134" s="144" t="s">
        <v>65</v>
      </c>
      <c r="B134" s="145" t="s">
        <v>307</v>
      </c>
      <c r="C134" s="146" t="s">
        <v>308</v>
      </c>
      <c r="D134" s="147"/>
      <c r="E134" s="148"/>
      <c r="F134" s="148"/>
      <c r="G134" s="149"/>
      <c r="H134" s="150"/>
      <c r="I134" s="150"/>
      <c r="O134" s="151">
        <v>1</v>
      </c>
    </row>
    <row r="135" spans="1:104" ht="12.75">
      <c r="A135" s="152">
        <v>110</v>
      </c>
      <c r="B135" s="153" t="s">
        <v>309</v>
      </c>
      <c r="C135" s="154" t="s">
        <v>310</v>
      </c>
      <c r="D135" s="155" t="s">
        <v>81</v>
      </c>
      <c r="E135" s="156">
        <v>2.2</v>
      </c>
      <c r="F135" s="156">
        <v>0</v>
      </c>
      <c r="G135" s="157">
        <f aca="true" t="shared" si="42" ref="G135:G144">E135*F135</f>
        <v>0</v>
      </c>
      <c r="O135" s="151">
        <v>2</v>
      </c>
      <c r="AA135" s="129">
        <v>1</v>
      </c>
      <c r="AB135" s="129">
        <v>7</v>
      </c>
      <c r="AC135" s="129">
        <v>7</v>
      </c>
      <c r="AZ135" s="129">
        <v>2</v>
      </c>
      <c r="BA135" s="129">
        <f aca="true" t="shared" si="43" ref="BA135:BA144">IF(AZ135=1,G135,0)</f>
        <v>0</v>
      </c>
      <c r="BB135" s="129">
        <f aca="true" t="shared" si="44" ref="BB135:BB144">IF(AZ135=2,G135,0)</f>
        <v>0</v>
      </c>
      <c r="BC135" s="129">
        <f aca="true" t="shared" si="45" ref="BC135:BC144">IF(AZ135=3,G135,0)</f>
        <v>0</v>
      </c>
      <c r="BD135" s="129">
        <f aca="true" t="shared" si="46" ref="BD135:BD144">IF(AZ135=4,G135,0)</f>
        <v>0</v>
      </c>
      <c r="BE135" s="129">
        <f aca="true" t="shared" si="47" ref="BE135:BE144">IF(AZ135=5,G135,0)</f>
        <v>0</v>
      </c>
      <c r="CZ135" s="129">
        <v>0.00681315</v>
      </c>
    </row>
    <row r="136" spans="1:104" ht="12.75">
      <c r="A136" s="152">
        <v>111</v>
      </c>
      <c r="B136" s="153" t="s">
        <v>311</v>
      </c>
      <c r="C136" s="154" t="s">
        <v>312</v>
      </c>
      <c r="D136" s="155" t="s">
        <v>81</v>
      </c>
      <c r="E136" s="156">
        <v>2.2</v>
      </c>
      <c r="F136" s="156">
        <v>0</v>
      </c>
      <c r="G136" s="157">
        <f t="shared" si="42"/>
        <v>0</v>
      </c>
      <c r="O136" s="151">
        <v>2</v>
      </c>
      <c r="AA136" s="129">
        <v>1</v>
      </c>
      <c r="AB136" s="129">
        <v>7</v>
      </c>
      <c r="AC136" s="129">
        <v>7</v>
      </c>
      <c r="AZ136" s="129">
        <v>2</v>
      </c>
      <c r="BA136" s="129">
        <f t="shared" si="43"/>
        <v>0</v>
      </c>
      <c r="BB136" s="129">
        <f t="shared" si="44"/>
        <v>0</v>
      </c>
      <c r="BC136" s="129">
        <f t="shared" si="45"/>
        <v>0</v>
      </c>
      <c r="BD136" s="129">
        <f t="shared" si="46"/>
        <v>0</v>
      </c>
      <c r="BE136" s="129">
        <f t="shared" si="47"/>
        <v>0</v>
      </c>
      <c r="CZ136" s="129">
        <v>0</v>
      </c>
    </row>
    <row r="137" spans="1:104" ht="12.75">
      <c r="A137" s="152">
        <v>112</v>
      </c>
      <c r="B137" s="153" t="s">
        <v>313</v>
      </c>
      <c r="C137" s="154" t="s">
        <v>314</v>
      </c>
      <c r="D137" s="155" t="s">
        <v>95</v>
      </c>
      <c r="E137" s="156">
        <v>55</v>
      </c>
      <c r="F137" s="156">
        <v>0</v>
      </c>
      <c r="G137" s="157">
        <f t="shared" si="42"/>
        <v>0</v>
      </c>
      <c r="O137" s="151">
        <v>2</v>
      </c>
      <c r="AA137" s="129">
        <v>1</v>
      </c>
      <c r="AB137" s="129">
        <v>7</v>
      </c>
      <c r="AC137" s="129">
        <v>7</v>
      </c>
      <c r="AZ137" s="129">
        <v>2</v>
      </c>
      <c r="BA137" s="129">
        <f t="shared" si="43"/>
        <v>0</v>
      </c>
      <c r="BB137" s="129">
        <f t="shared" si="44"/>
        <v>0</v>
      </c>
      <c r="BC137" s="129">
        <f t="shared" si="45"/>
        <v>0</v>
      </c>
      <c r="BD137" s="129">
        <f t="shared" si="46"/>
        <v>0</v>
      </c>
      <c r="BE137" s="129">
        <f t="shared" si="47"/>
        <v>0</v>
      </c>
      <c r="CZ137" s="129">
        <v>0.001947895</v>
      </c>
    </row>
    <row r="138" spans="1:104" ht="12.75">
      <c r="A138" s="152">
        <v>113</v>
      </c>
      <c r="B138" s="153" t="s">
        <v>315</v>
      </c>
      <c r="C138" s="154" t="s">
        <v>316</v>
      </c>
      <c r="D138" s="155" t="s">
        <v>95</v>
      </c>
      <c r="E138" s="156">
        <v>12.25</v>
      </c>
      <c r="F138" s="156">
        <v>0</v>
      </c>
      <c r="G138" s="157">
        <f t="shared" si="42"/>
        <v>0</v>
      </c>
      <c r="O138" s="151">
        <v>2</v>
      </c>
      <c r="AA138" s="129">
        <v>1</v>
      </c>
      <c r="AB138" s="129">
        <v>7</v>
      </c>
      <c r="AC138" s="129">
        <v>7</v>
      </c>
      <c r="AZ138" s="129">
        <v>2</v>
      </c>
      <c r="BA138" s="129">
        <f t="shared" si="43"/>
        <v>0</v>
      </c>
      <c r="BB138" s="129">
        <f t="shared" si="44"/>
        <v>0</v>
      </c>
      <c r="BC138" s="129">
        <f t="shared" si="45"/>
        <v>0</v>
      </c>
      <c r="BD138" s="129">
        <f t="shared" si="46"/>
        <v>0</v>
      </c>
      <c r="BE138" s="129">
        <f t="shared" si="47"/>
        <v>0</v>
      </c>
      <c r="CZ138" s="129">
        <v>0.00148291</v>
      </c>
    </row>
    <row r="139" spans="1:104" ht="12.75">
      <c r="A139" s="152">
        <v>114</v>
      </c>
      <c r="B139" s="153" t="s">
        <v>317</v>
      </c>
      <c r="C139" s="154" t="s">
        <v>318</v>
      </c>
      <c r="D139" s="155" t="s">
        <v>95</v>
      </c>
      <c r="E139" s="156">
        <v>2.2</v>
      </c>
      <c r="F139" s="156">
        <v>0</v>
      </c>
      <c r="G139" s="157">
        <f t="shared" si="42"/>
        <v>0</v>
      </c>
      <c r="O139" s="151">
        <v>2</v>
      </c>
      <c r="AA139" s="129">
        <v>1</v>
      </c>
      <c r="AB139" s="129">
        <v>7</v>
      </c>
      <c r="AC139" s="129">
        <v>7</v>
      </c>
      <c r="AZ139" s="129">
        <v>2</v>
      </c>
      <c r="BA139" s="129">
        <f t="shared" si="43"/>
        <v>0</v>
      </c>
      <c r="BB139" s="129">
        <f t="shared" si="44"/>
        <v>0</v>
      </c>
      <c r="BC139" s="129">
        <f t="shared" si="45"/>
        <v>0</v>
      </c>
      <c r="BD139" s="129">
        <f t="shared" si="46"/>
        <v>0</v>
      </c>
      <c r="BE139" s="129">
        <f t="shared" si="47"/>
        <v>0</v>
      </c>
      <c r="CZ139" s="129">
        <v>0.00217911</v>
      </c>
    </row>
    <row r="140" spans="1:104" ht="12.75">
      <c r="A140" s="152">
        <v>115</v>
      </c>
      <c r="B140" s="153" t="s">
        <v>319</v>
      </c>
      <c r="C140" s="154" t="s">
        <v>320</v>
      </c>
      <c r="D140" s="155" t="s">
        <v>185</v>
      </c>
      <c r="E140" s="156">
        <v>1</v>
      </c>
      <c r="F140" s="156">
        <v>0</v>
      </c>
      <c r="G140" s="157">
        <f t="shared" si="42"/>
        <v>0</v>
      </c>
      <c r="O140" s="151">
        <v>2</v>
      </c>
      <c r="AA140" s="129">
        <v>1</v>
      </c>
      <c r="AB140" s="129">
        <v>7</v>
      </c>
      <c r="AC140" s="129">
        <v>7</v>
      </c>
      <c r="AZ140" s="129">
        <v>2</v>
      </c>
      <c r="BA140" s="129">
        <f t="shared" si="43"/>
        <v>0</v>
      </c>
      <c r="BB140" s="129">
        <f t="shared" si="44"/>
        <v>0</v>
      </c>
      <c r="BC140" s="129">
        <f t="shared" si="45"/>
        <v>0</v>
      </c>
      <c r="BD140" s="129">
        <f t="shared" si="46"/>
        <v>0</v>
      </c>
      <c r="BE140" s="129">
        <f t="shared" si="47"/>
        <v>0</v>
      </c>
      <c r="CZ140" s="129">
        <v>0</v>
      </c>
    </row>
    <row r="141" spans="1:104" ht="12.75">
      <c r="A141" s="152">
        <v>116</v>
      </c>
      <c r="B141" s="153" t="s">
        <v>321</v>
      </c>
      <c r="C141" s="154" t="s">
        <v>322</v>
      </c>
      <c r="D141" s="155" t="s">
        <v>95</v>
      </c>
      <c r="E141" s="156">
        <v>2</v>
      </c>
      <c r="F141" s="156">
        <v>0</v>
      </c>
      <c r="G141" s="157">
        <f t="shared" si="42"/>
        <v>0</v>
      </c>
      <c r="O141" s="151">
        <v>2</v>
      </c>
      <c r="AA141" s="129">
        <v>1</v>
      </c>
      <c r="AB141" s="129">
        <v>7</v>
      </c>
      <c r="AC141" s="129">
        <v>7</v>
      </c>
      <c r="AZ141" s="129">
        <v>2</v>
      </c>
      <c r="BA141" s="129">
        <f t="shared" si="43"/>
        <v>0</v>
      </c>
      <c r="BB141" s="129">
        <f t="shared" si="44"/>
        <v>0</v>
      </c>
      <c r="BC141" s="129">
        <f t="shared" si="45"/>
        <v>0</v>
      </c>
      <c r="BD141" s="129">
        <f t="shared" si="46"/>
        <v>0</v>
      </c>
      <c r="BE141" s="129">
        <f t="shared" si="47"/>
        <v>0</v>
      </c>
      <c r="CZ141" s="129">
        <v>0.00138779</v>
      </c>
    </row>
    <row r="142" spans="1:104" ht="12.75">
      <c r="A142" s="152">
        <v>117</v>
      </c>
      <c r="B142" s="153" t="s">
        <v>323</v>
      </c>
      <c r="C142" s="154" t="s">
        <v>324</v>
      </c>
      <c r="D142" s="155" t="s">
        <v>95</v>
      </c>
      <c r="E142" s="156">
        <v>12.9125</v>
      </c>
      <c r="F142" s="156">
        <v>0</v>
      </c>
      <c r="G142" s="157">
        <f t="shared" si="42"/>
        <v>0</v>
      </c>
      <c r="O142" s="151">
        <v>2</v>
      </c>
      <c r="AA142" s="129">
        <v>1</v>
      </c>
      <c r="AB142" s="129">
        <v>7</v>
      </c>
      <c r="AC142" s="129">
        <v>7</v>
      </c>
      <c r="AZ142" s="129">
        <v>2</v>
      </c>
      <c r="BA142" s="129">
        <f t="shared" si="43"/>
        <v>0</v>
      </c>
      <c r="BB142" s="129">
        <f t="shared" si="44"/>
        <v>0</v>
      </c>
      <c r="BC142" s="129">
        <f t="shared" si="45"/>
        <v>0</v>
      </c>
      <c r="BD142" s="129">
        <f t="shared" si="46"/>
        <v>0</v>
      </c>
      <c r="BE142" s="129">
        <f t="shared" si="47"/>
        <v>0</v>
      </c>
      <c r="CZ142" s="129">
        <v>0.00166941</v>
      </c>
    </row>
    <row r="143" spans="1:104" ht="12.75">
      <c r="A143" s="152">
        <v>118</v>
      </c>
      <c r="B143" s="153" t="s">
        <v>325</v>
      </c>
      <c r="C143" s="154" t="s">
        <v>326</v>
      </c>
      <c r="D143" s="155" t="s">
        <v>95</v>
      </c>
      <c r="E143" s="156">
        <v>7.8</v>
      </c>
      <c r="F143" s="156">
        <v>0</v>
      </c>
      <c r="G143" s="157">
        <f t="shared" si="42"/>
        <v>0</v>
      </c>
      <c r="O143" s="151">
        <v>2</v>
      </c>
      <c r="AA143" s="129">
        <v>1</v>
      </c>
      <c r="AB143" s="129">
        <v>7</v>
      </c>
      <c r="AC143" s="129">
        <v>7</v>
      </c>
      <c r="AZ143" s="129">
        <v>2</v>
      </c>
      <c r="BA143" s="129">
        <f t="shared" si="43"/>
        <v>0</v>
      </c>
      <c r="BB143" s="129">
        <f t="shared" si="44"/>
        <v>0</v>
      </c>
      <c r="BC143" s="129">
        <f t="shared" si="45"/>
        <v>0</v>
      </c>
      <c r="BD143" s="129">
        <f t="shared" si="46"/>
        <v>0</v>
      </c>
      <c r="BE143" s="129">
        <f t="shared" si="47"/>
        <v>0</v>
      </c>
      <c r="CZ143" s="129">
        <v>0.00246</v>
      </c>
    </row>
    <row r="144" spans="1:104" ht="12.75">
      <c r="A144" s="152">
        <v>119</v>
      </c>
      <c r="B144" s="153" t="s">
        <v>249</v>
      </c>
      <c r="C144" s="154" t="s">
        <v>250</v>
      </c>
      <c r="D144" s="155" t="s">
        <v>103</v>
      </c>
      <c r="E144" s="156">
        <v>0.188602681125</v>
      </c>
      <c r="F144" s="156">
        <v>0</v>
      </c>
      <c r="G144" s="157">
        <f t="shared" si="42"/>
        <v>0</v>
      </c>
      <c r="O144" s="151">
        <v>2</v>
      </c>
      <c r="AA144" s="129">
        <v>7</v>
      </c>
      <c r="AB144" s="129">
        <v>1001</v>
      </c>
      <c r="AC144" s="129">
        <v>5</v>
      </c>
      <c r="AZ144" s="129">
        <v>2</v>
      </c>
      <c r="BA144" s="129">
        <f t="shared" si="43"/>
        <v>0</v>
      </c>
      <c r="BB144" s="129">
        <f t="shared" si="44"/>
        <v>0</v>
      </c>
      <c r="BC144" s="129">
        <f t="shared" si="45"/>
        <v>0</v>
      </c>
      <c r="BD144" s="129">
        <f t="shared" si="46"/>
        <v>0</v>
      </c>
      <c r="BE144" s="129">
        <f t="shared" si="47"/>
        <v>0</v>
      </c>
      <c r="CZ144" s="129">
        <v>0</v>
      </c>
    </row>
    <row r="145" spans="1:57" ht="12.75">
      <c r="A145" s="158"/>
      <c r="B145" s="159" t="s">
        <v>66</v>
      </c>
      <c r="C145" s="160" t="str">
        <f>CONCATENATE(B134," ",C134)</f>
        <v>764 Konstrukce klempířské</v>
      </c>
      <c r="D145" s="158"/>
      <c r="E145" s="161"/>
      <c r="F145" s="161"/>
      <c r="G145" s="162">
        <f>SUM(G134:G144)</f>
        <v>0</v>
      </c>
      <c r="O145" s="151">
        <v>4</v>
      </c>
      <c r="BA145" s="163">
        <f>SUM(BA134:BA144)</f>
        <v>0</v>
      </c>
      <c r="BB145" s="163">
        <f>SUM(BB134:BB144)</f>
        <v>0</v>
      </c>
      <c r="BC145" s="163">
        <f>SUM(BC134:BC144)</f>
        <v>0</v>
      </c>
      <c r="BD145" s="163">
        <f>SUM(BD134:BD144)</f>
        <v>0</v>
      </c>
      <c r="BE145" s="163">
        <f>SUM(BE134:BE144)</f>
        <v>0</v>
      </c>
    </row>
    <row r="146" spans="1:15" ht="12.75">
      <c r="A146" s="144" t="s">
        <v>65</v>
      </c>
      <c r="B146" s="145" t="s">
        <v>327</v>
      </c>
      <c r="C146" s="146" t="s">
        <v>328</v>
      </c>
      <c r="D146" s="147"/>
      <c r="E146" s="148"/>
      <c r="F146" s="148"/>
      <c r="G146" s="149"/>
      <c r="H146" s="150"/>
      <c r="I146" s="150"/>
      <c r="O146" s="151">
        <v>1</v>
      </c>
    </row>
    <row r="147" spans="1:104" ht="12.75">
      <c r="A147" s="152">
        <v>120</v>
      </c>
      <c r="B147" s="153" t="s">
        <v>329</v>
      </c>
      <c r="C147" s="154" t="s">
        <v>330</v>
      </c>
      <c r="D147" s="155" t="s">
        <v>185</v>
      </c>
      <c r="E147" s="156">
        <v>16</v>
      </c>
      <c r="F147" s="156">
        <v>0</v>
      </c>
      <c r="G147" s="157">
        <f aca="true" t="shared" si="48" ref="G147:G174">E147*F147</f>
        <v>0</v>
      </c>
      <c r="O147" s="151">
        <v>2</v>
      </c>
      <c r="AA147" s="129">
        <v>1</v>
      </c>
      <c r="AB147" s="129">
        <v>7</v>
      </c>
      <c r="AC147" s="129">
        <v>7</v>
      </c>
      <c r="AZ147" s="129">
        <v>2</v>
      </c>
      <c r="BA147" s="129">
        <f aca="true" t="shared" si="49" ref="BA147:BA174">IF(AZ147=1,G147,0)</f>
        <v>0</v>
      </c>
      <c r="BB147" s="129">
        <f aca="true" t="shared" si="50" ref="BB147:BB174">IF(AZ147=2,G147,0)</f>
        <v>0</v>
      </c>
      <c r="BC147" s="129">
        <f aca="true" t="shared" si="51" ref="BC147:BC174">IF(AZ147=3,G147,0)</f>
        <v>0</v>
      </c>
      <c r="BD147" s="129">
        <f aca="true" t="shared" si="52" ref="BD147:BD174">IF(AZ147=4,G147,0)</f>
        <v>0</v>
      </c>
      <c r="BE147" s="129">
        <f aca="true" t="shared" si="53" ref="BE147:BE174">IF(AZ147=5,G147,0)</f>
        <v>0</v>
      </c>
      <c r="CZ147" s="129">
        <v>0</v>
      </c>
    </row>
    <row r="148" spans="1:104" ht="12.75">
      <c r="A148" s="152">
        <v>121</v>
      </c>
      <c r="B148" s="153" t="s">
        <v>331</v>
      </c>
      <c r="C148" s="154" t="s">
        <v>332</v>
      </c>
      <c r="D148" s="155" t="s">
        <v>81</v>
      </c>
      <c r="E148" s="156">
        <v>22.02</v>
      </c>
      <c r="F148" s="156">
        <v>0</v>
      </c>
      <c r="G148" s="157">
        <f t="shared" si="48"/>
        <v>0</v>
      </c>
      <c r="O148" s="151">
        <v>2</v>
      </c>
      <c r="AA148" s="129">
        <v>1</v>
      </c>
      <c r="AB148" s="129">
        <v>7</v>
      </c>
      <c r="AC148" s="129">
        <v>7</v>
      </c>
      <c r="AZ148" s="129">
        <v>2</v>
      </c>
      <c r="BA148" s="129">
        <f t="shared" si="49"/>
        <v>0</v>
      </c>
      <c r="BB148" s="129">
        <f t="shared" si="50"/>
        <v>0</v>
      </c>
      <c r="BC148" s="129">
        <f t="shared" si="51"/>
        <v>0</v>
      </c>
      <c r="BD148" s="129">
        <f t="shared" si="52"/>
        <v>0</v>
      </c>
      <c r="BE148" s="129">
        <f t="shared" si="53"/>
        <v>0</v>
      </c>
      <c r="CZ148" s="129">
        <v>0.00042</v>
      </c>
    </row>
    <row r="149" spans="1:104" ht="12.75">
      <c r="A149" s="152">
        <v>122</v>
      </c>
      <c r="B149" s="153" t="s">
        <v>333</v>
      </c>
      <c r="C149" s="154" t="s">
        <v>334</v>
      </c>
      <c r="D149" s="155" t="s">
        <v>185</v>
      </c>
      <c r="E149" s="156">
        <v>15</v>
      </c>
      <c r="F149" s="156">
        <v>0</v>
      </c>
      <c r="G149" s="157">
        <f t="shared" si="48"/>
        <v>0</v>
      </c>
      <c r="O149" s="151">
        <v>2</v>
      </c>
      <c r="AA149" s="129">
        <v>1</v>
      </c>
      <c r="AB149" s="129">
        <v>7</v>
      </c>
      <c r="AC149" s="129">
        <v>7</v>
      </c>
      <c r="AZ149" s="129">
        <v>2</v>
      </c>
      <c r="BA149" s="129">
        <f t="shared" si="49"/>
        <v>0</v>
      </c>
      <c r="BB149" s="129">
        <f t="shared" si="50"/>
        <v>0</v>
      </c>
      <c r="BC149" s="129">
        <f t="shared" si="51"/>
        <v>0</v>
      </c>
      <c r="BD149" s="129">
        <f t="shared" si="52"/>
        <v>0</v>
      </c>
      <c r="BE149" s="129">
        <f t="shared" si="53"/>
        <v>0</v>
      </c>
      <c r="CZ149" s="129">
        <v>0</v>
      </c>
    </row>
    <row r="150" spans="1:104" ht="12.75">
      <c r="A150" s="152">
        <v>123</v>
      </c>
      <c r="B150" s="153" t="s">
        <v>335</v>
      </c>
      <c r="C150" s="154" t="s">
        <v>336</v>
      </c>
      <c r="D150" s="155" t="s">
        <v>185</v>
      </c>
      <c r="E150" s="156">
        <v>2</v>
      </c>
      <c r="F150" s="156">
        <v>0</v>
      </c>
      <c r="G150" s="157">
        <f t="shared" si="48"/>
        <v>0</v>
      </c>
      <c r="O150" s="151">
        <v>2</v>
      </c>
      <c r="AA150" s="129">
        <v>1</v>
      </c>
      <c r="AB150" s="129">
        <v>7</v>
      </c>
      <c r="AC150" s="129">
        <v>7</v>
      </c>
      <c r="AZ150" s="129">
        <v>2</v>
      </c>
      <c r="BA150" s="129">
        <f t="shared" si="49"/>
        <v>0</v>
      </c>
      <c r="BB150" s="129">
        <f t="shared" si="50"/>
        <v>0</v>
      </c>
      <c r="BC150" s="129">
        <f t="shared" si="51"/>
        <v>0</v>
      </c>
      <c r="BD150" s="129">
        <f t="shared" si="52"/>
        <v>0</v>
      </c>
      <c r="BE150" s="129">
        <f t="shared" si="53"/>
        <v>0</v>
      </c>
      <c r="CZ150" s="129">
        <v>0</v>
      </c>
    </row>
    <row r="151" spans="1:104" ht="12.75">
      <c r="A151" s="152">
        <v>124</v>
      </c>
      <c r="B151" s="153" t="s">
        <v>337</v>
      </c>
      <c r="C151" s="154" t="s">
        <v>338</v>
      </c>
      <c r="D151" s="155" t="s">
        <v>185</v>
      </c>
      <c r="E151" s="156">
        <v>20</v>
      </c>
      <c r="F151" s="156">
        <v>0</v>
      </c>
      <c r="G151" s="157">
        <f t="shared" si="48"/>
        <v>0</v>
      </c>
      <c r="O151" s="151">
        <v>2</v>
      </c>
      <c r="AA151" s="129">
        <v>1</v>
      </c>
      <c r="AB151" s="129">
        <v>7</v>
      </c>
      <c r="AC151" s="129">
        <v>7</v>
      </c>
      <c r="AZ151" s="129">
        <v>2</v>
      </c>
      <c r="BA151" s="129">
        <f t="shared" si="49"/>
        <v>0</v>
      </c>
      <c r="BB151" s="129">
        <f t="shared" si="50"/>
        <v>0</v>
      </c>
      <c r="BC151" s="129">
        <f t="shared" si="51"/>
        <v>0</v>
      </c>
      <c r="BD151" s="129">
        <f t="shared" si="52"/>
        <v>0</v>
      </c>
      <c r="BE151" s="129">
        <f t="shared" si="53"/>
        <v>0</v>
      </c>
      <c r="CZ151" s="129">
        <v>0</v>
      </c>
    </row>
    <row r="152" spans="1:104" ht="12.75">
      <c r="A152" s="152">
        <v>125</v>
      </c>
      <c r="B152" s="153" t="s">
        <v>339</v>
      </c>
      <c r="C152" s="154" t="s">
        <v>340</v>
      </c>
      <c r="D152" s="155" t="s">
        <v>185</v>
      </c>
      <c r="E152" s="156">
        <v>10</v>
      </c>
      <c r="F152" s="156">
        <v>0</v>
      </c>
      <c r="G152" s="157">
        <f t="shared" si="48"/>
        <v>0</v>
      </c>
      <c r="O152" s="151">
        <v>2</v>
      </c>
      <c r="AA152" s="129">
        <v>1</v>
      </c>
      <c r="AB152" s="129">
        <v>7</v>
      </c>
      <c r="AC152" s="129">
        <v>7</v>
      </c>
      <c r="AZ152" s="129">
        <v>2</v>
      </c>
      <c r="BA152" s="129">
        <f t="shared" si="49"/>
        <v>0</v>
      </c>
      <c r="BB152" s="129">
        <f t="shared" si="50"/>
        <v>0</v>
      </c>
      <c r="BC152" s="129">
        <f t="shared" si="51"/>
        <v>0</v>
      </c>
      <c r="BD152" s="129">
        <f t="shared" si="52"/>
        <v>0</v>
      </c>
      <c r="BE152" s="129">
        <f t="shared" si="53"/>
        <v>0</v>
      </c>
      <c r="CZ152" s="129">
        <v>0.00200308</v>
      </c>
    </row>
    <row r="153" spans="1:104" ht="12.75">
      <c r="A153" s="152">
        <v>126</v>
      </c>
      <c r="B153" s="153" t="s">
        <v>341</v>
      </c>
      <c r="C153" s="154" t="s">
        <v>342</v>
      </c>
      <c r="D153" s="155" t="s">
        <v>185</v>
      </c>
      <c r="E153" s="156">
        <v>3</v>
      </c>
      <c r="F153" s="156">
        <v>0</v>
      </c>
      <c r="G153" s="157">
        <f t="shared" si="48"/>
        <v>0</v>
      </c>
      <c r="O153" s="151">
        <v>2</v>
      </c>
      <c r="AA153" s="129">
        <v>1</v>
      </c>
      <c r="AB153" s="129">
        <v>7</v>
      </c>
      <c r="AC153" s="129">
        <v>7</v>
      </c>
      <c r="AZ153" s="129">
        <v>2</v>
      </c>
      <c r="BA153" s="129">
        <f t="shared" si="49"/>
        <v>0</v>
      </c>
      <c r="BB153" s="129">
        <f t="shared" si="50"/>
        <v>0</v>
      </c>
      <c r="BC153" s="129">
        <f t="shared" si="51"/>
        <v>0</v>
      </c>
      <c r="BD153" s="129">
        <f t="shared" si="52"/>
        <v>0</v>
      </c>
      <c r="BE153" s="129">
        <f t="shared" si="53"/>
        <v>0</v>
      </c>
      <c r="CZ153" s="129">
        <v>0</v>
      </c>
    </row>
    <row r="154" spans="1:104" ht="12.75">
      <c r="A154" s="152">
        <v>127</v>
      </c>
      <c r="B154" s="153" t="s">
        <v>343</v>
      </c>
      <c r="C154" s="154" t="s">
        <v>344</v>
      </c>
      <c r="D154" s="155" t="s">
        <v>100</v>
      </c>
      <c r="E154" s="156">
        <v>1</v>
      </c>
      <c r="F154" s="156">
        <v>0</v>
      </c>
      <c r="G154" s="157">
        <f t="shared" si="48"/>
        <v>0</v>
      </c>
      <c r="O154" s="151">
        <v>2</v>
      </c>
      <c r="AA154" s="129">
        <v>11</v>
      </c>
      <c r="AB154" s="129">
        <v>0</v>
      </c>
      <c r="AC154" s="129">
        <v>152</v>
      </c>
      <c r="AZ154" s="129">
        <v>2</v>
      </c>
      <c r="BA154" s="129">
        <f t="shared" si="49"/>
        <v>0</v>
      </c>
      <c r="BB154" s="129">
        <f t="shared" si="50"/>
        <v>0</v>
      </c>
      <c r="BC154" s="129">
        <f t="shared" si="51"/>
        <v>0</v>
      </c>
      <c r="BD154" s="129">
        <f t="shared" si="52"/>
        <v>0</v>
      </c>
      <c r="BE154" s="129">
        <f t="shared" si="53"/>
        <v>0</v>
      </c>
      <c r="CZ154" s="129">
        <v>0.2</v>
      </c>
    </row>
    <row r="155" spans="1:104" ht="12.75">
      <c r="A155" s="152">
        <v>128</v>
      </c>
      <c r="B155" s="153" t="s">
        <v>345</v>
      </c>
      <c r="C155" s="154" t="s">
        <v>346</v>
      </c>
      <c r="D155" s="155" t="s">
        <v>100</v>
      </c>
      <c r="E155" s="156">
        <v>1</v>
      </c>
      <c r="F155" s="156">
        <v>0</v>
      </c>
      <c r="G155" s="157">
        <f t="shared" si="48"/>
        <v>0</v>
      </c>
      <c r="O155" s="151">
        <v>2</v>
      </c>
      <c r="AA155" s="129">
        <v>11</v>
      </c>
      <c r="AB155" s="129">
        <v>0</v>
      </c>
      <c r="AC155" s="129">
        <v>153</v>
      </c>
      <c r="AZ155" s="129">
        <v>2</v>
      </c>
      <c r="BA155" s="129">
        <f t="shared" si="49"/>
        <v>0</v>
      </c>
      <c r="BB155" s="129">
        <f t="shared" si="50"/>
        <v>0</v>
      </c>
      <c r="BC155" s="129">
        <f t="shared" si="51"/>
        <v>0</v>
      </c>
      <c r="BD155" s="129">
        <f t="shared" si="52"/>
        <v>0</v>
      </c>
      <c r="BE155" s="129">
        <f t="shared" si="53"/>
        <v>0</v>
      </c>
      <c r="CZ155" s="129">
        <v>0.2</v>
      </c>
    </row>
    <row r="156" spans="1:104" ht="12.75">
      <c r="A156" s="152">
        <v>129</v>
      </c>
      <c r="B156" s="153" t="s">
        <v>347</v>
      </c>
      <c r="C156" s="154" t="s">
        <v>348</v>
      </c>
      <c r="D156" s="155" t="s">
        <v>185</v>
      </c>
      <c r="E156" s="156">
        <v>1</v>
      </c>
      <c r="F156" s="156">
        <v>0</v>
      </c>
      <c r="G156" s="157">
        <f t="shared" si="48"/>
        <v>0</v>
      </c>
      <c r="O156" s="151">
        <v>2</v>
      </c>
      <c r="AA156" s="129">
        <v>11</v>
      </c>
      <c r="AB156" s="129">
        <v>0</v>
      </c>
      <c r="AC156" s="129">
        <v>154</v>
      </c>
      <c r="AZ156" s="129">
        <v>2</v>
      </c>
      <c r="BA156" s="129">
        <f t="shared" si="49"/>
        <v>0</v>
      </c>
      <c r="BB156" s="129">
        <f t="shared" si="50"/>
        <v>0</v>
      </c>
      <c r="BC156" s="129">
        <f t="shared" si="51"/>
        <v>0</v>
      </c>
      <c r="BD156" s="129">
        <f t="shared" si="52"/>
        <v>0</v>
      </c>
      <c r="BE156" s="129">
        <f t="shared" si="53"/>
        <v>0</v>
      </c>
      <c r="CZ156" s="129">
        <v>0.25</v>
      </c>
    </row>
    <row r="157" spans="1:104" ht="12.75">
      <c r="A157" s="152">
        <v>130</v>
      </c>
      <c r="B157" s="153" t="s">
        <v>349</v>
      </c>
      <c r="C157" s="154" t="s">
        <v>350</v>
      </c>
      <c r="D157" s="155" t="s">
        <v>185</v>
      </c>
      <c r="E157" s="156">
        <v>1</v>
      </c>
      <c r="F157" s="156">
        <v>0</v>
      </c>
      <c r="G157" s="157">
        <f t="shared" si="48"/>
        <v>0</v>
      </c>
      <c r="O157" s="151">
        <v>2</v>
      </c>
      <c r="AA157" s="129">
        <v>11</v>
      </c>
      <c r="AB157" s="129">
        <v>0</v>
      </c>
      <c r="AC157" s="129">
        <v>155</v>
      </c>
      <c r="AZ157" s="129">
        <v>2</v>
      </c>
      <c r="BA157" s="129">
        <f t="shared" si="49"/>
        <v>0</v>
      </c>
      <c r="BB157" s="129">
        <f t="shared" si="50"/>
        <v>0</v>
      </c>
      <c r="BC157" s="129">
        <f t="shared" si="51"/>
        <v>0</v>
      </c>
      <c r="BD157" s="129">
        <f t="shared" si="52"/>
        <v>0</v>
      </c>
      <c r="BE157" s="129">
        <f t="shared" si="53"/>
        <v>0</v>
      </c>
      <c r="CZ157" s="129">
        <v>0.22</v>
      </c>
    </row>
    <row r="158" spans="1:104" ht="12.75">
      <c r="A158" s="152">
        <v>131</v>
      </c>
      <c r="B158" s="153" t="s">
        <v>351</v>
      </c>
      <c r="C158" s="154" t="s">
        <v>352</v>
      </c>
      <c r="D158" s="155" t="s">
        <v>185</v>
      </c>
      <c r="E158" s="156">
        <v>2</v>
      </c>
      <c r="F158" s="156">
        <v>0</v>
      </c>
      <c r="G158" s="157">
        <f t="shared" si="48"/>
        <v>0</v>
      </c>
      <c r="O158" s="151">
        <v>2</v>
      </c>
      <c r="AA158" s="129">
        <v>11</v>
      </c>
      <c r="AB158" s="129">
        <v>0</v>
      </c>
      <c r="AC158" s="129">
        <v>156</v>
      </c>
      <c r="AZ158" s="129">
        <v>2</v>
      </c>
      <c r="BA158" s="129">
        <f t="shared" si="49"/>
        <v>0</v>
      </c>
      <c r="BB158" s="129">
        <f t="shared" si="50"/>
        <v>0</v>
      </c>
      <c r="BC158" s="129">
        <f t="shared" si="51"/>
        <v>0</v>
      </c>
      <c r="BD158" s="129">
        <f t="shared" si="52"/>
        <v>0</v>
      </c>
      <c r="BE158" s="129">
        <f t="shared" si="53"/>
        <v>0</v>
      </c>
      <c r="CZ158" s="129">
        <v>0.55</v>
      </c>
    </row>
    <row r="159" spans="1:104" ht="12.75">
      <c r="A159" s="152">
        <v>132</v>
      </c>
      <c r="B159" s="153" t="s">
        <v>353</v>
      </c>
      <c r="C159" s="154" t="s">
        <v>354</v>
      </c>
      <c r="D159" s="155" t="s">
        <v>185</v>
      </c>
      <c r="E159" s="156">
        <v>2</v>
      </c>
      <c r="F159" s="156">
        <v>0</v>
      </c>
      <c r="G159" s="157">
        <f t="shared" si="48"/>
        <v>0</v>
      </c>
      <c r="O159" s="151">
        <v>2</v>
      </c>
      <c r="AA159" s="129">
        <v>11</v>
      </c>
      <c r="AB159" s="129">
        <v>0</v>
      </c>
      <c r="AC159" s="129">
        <v>157</v>
      </c>
      <c r="AZ159" s="129">
        <v>2</v>
      </c>
      <c r="BA159" s="129">
        <f t="shared" si="49"/>
        <v>0</v>
      </c>
      <c r="BB159" s="129">
        <f t="shared" si="50"/>
        <v>0</v>
      </c>
      <c r="BC159" s="129">
        <f t="shared" si="51"/>
        <v>0</v>
      </c>
      <c r="BD159" s="129">
        <f t="shared" si="52"/>
        <v>0</v>
      </c>
      <c r="BE159" s="129">
        <f t="shared" si="53"/>
        <v>0</v>
      </c>
      <c r="CZ159" s="129">
        <v>0.55</v>
      </c>
    </row>
    <row r="160" spans="1:104" ht="12.75">
      <c r="A160" s="152">
        <v>133</v>
      </c>
      <c r="B160" s="153" t="s">
        <v>355</v>
      </c>
      <c r="C160" s="154" t="s">
        <v>356</v>
      </c>
      <c r="D160" s="155" t="s">
        <v>185</v>
      </c>
      <c r="E160" s="156">
        <v>1</v>
      </c>
      <c r="F160" s="156">
        <v>0</v>
      </c>
      <c r="G160" s="157">
        <f t="shared" si="48"/>
        <v>0</v>
      </c>
      <c r="O160" s="151">
        <v>2</v>
      </c>
      <c r="AA160" s="129">
        <v>11</v>
      </c>
      <c r="AB160" s="129">
        <v>0</v>
      </c>
      <c r="AC160" s="129">
        <v>158</v>
      </c>
      <c r="AZ160" s="129">
        <v>2</v>
      </c>
      <c r="BA160" s="129">
        <f t="shared" si="49"/>
        <v>0</v>
      </c>
      <c r="BB160" s="129">
        <f t="shared" si="50"/>
        <v>0</v>
      </c>
      <c r="BC160" s="129">
        <f t="shared" si="51"/>
        <v>0</v>
      </c>
      <c r="BD160" s="129">
        <f t="shared" si="52"/>
        <v>0</v>
      </c>
      <c r="BE160" s="129">
        <f t="shared" si="53"/>
        <v>0</v>
      </c>
      <c r="CZ160" s="129">
        <v>0.55</v>
      </c>
    </row>
    <row r="161" spans="1:104" ht="12.75">
      <c r="A161" s="152">
        <v>134</v>
      </c>
      <c r="B161" s="153" t="s">
        <v>357</v>
      </c>
      <c r="C161" s="154" t="s">
        <v>358</v>
      </c>
      <c r="D161" s="155" t="s">
        <v>185</v>
      </c>
      <c r="E161" s="156">
        <v>1</v>
      </c>
      <c r="F161" s="156">
        <v>0</v>
      </c>
      <c r="G161" s="157">
        <f t="shared" si="48"/>
        <v>0</v>
      </c>
      <c r="O161" s="151">
        <v>2</v>
      </c>
      <c r="AA161" s="129">
        <v>11</v>
      </c>
      <c r="AB161" s="129">
        <v>0</v>
      </c>
      <c r="AC161" s="129">
        <v>159</v>
      </c>
      <c r="AZ161" s="129">
        <v>2</v>
      </c>
      <c r="BA161" s="129">
        <f t="shared" si="49"/>
        <v>0</v>
      </c>
      <c r="BB161" s="129">
        <f t="shared" si="50"/>
        <v>0</v>
      </c>
      <c r="BC161" s="129">
        <f t="shared" si="51"/>
        <v>0</v>
      </c>
      <c r="BD161" s="129">
        <f t="shared" si="52"/>
        <v>0</v>
      </c>
      <c r="BE161" s="129">
        <f t="shared" si="53"/>
        <v>0</v>
      </c>
      <c r="CZ161" s="129">
        <v>0.55</v>
      </c>
    </row>
    <row r="162" spans="1:104" ht="12.75">
      <c r="A162" s="152">
        <v>135</v>
      </c>
      <c r="B162" s="153" t="s">
        <v>359</v>
      </c>
      <c r="C162" s="154" t="s">
        <v>360</v>
      </c>
      <c r="D162" s="155" t="s">
        <v>185</v>
      </c>
      <c r="E162" s="156">
        <v>1</v>
      </c>
      <c r="F162" s="156">
        <v>0</v>
      </c>
      <c r="G162" s="157">
        <f t="shared" si="48"/>
        <v>0</v>
      </c>
      <c r="O162" s="151">
        <v>2</v>
      </c>
      <c r="AA162" s="129">
        <v>11</v>
      </c>
      <c r="AB162" s="129">
        <v>0</v>
      </c>
      <c r="AC162" s="129">
        <v>160</v>
      </c>
      <c r="AZ162" s="129">
        <v>2</v>
      </c>
      <c r="BA162" s="129">
        <f t="shared" si="49"/>
        <v>0</v>
      </c>
      <c r="BB162" s="129">
        <f t="shared" si="50"/>
        <v>0</v>
      </c>
      <c r="BC162" s="129">
        <f t="shared" si="51"/>
        <v>0</v>
      </c>
      <c r="BD162" s="129">
        <f t="shared" si="52"/>
        <v>0</v>
      </c>
      <c r="BE162" s="129">
        <f t="shared" si="53"/>
        <v>0</v>
      </c>
      <c r="CZ162" s="129">
        <v>0.55</v>
      </c>
    </row>
    <row r="163" spans="1:104" ht="12.75">
      <c r="A163" s="152">
        <v>136</v>
      </c>
      <c r="B163" s="153" t="s">
        <v>361</v>
      </c>
      <c r="C163" s="154" t="s">
        <v>362</v>
      </c>
      <c r="D163" s="155" t="s">
        <v>185</v>
      </c>
      <c r="E163" s="156">
        <v>2</v>
      </c>
      <c r="F163" s="156">
        <v>0</v>
      </c>
      <c r="G163" s="157">
        <f t="shared" si="48"/>
        <v>0</v>
      </c>
      <c r="O163" s="151">
        <v>2</v>
      </c>
      <c r="AA163" s="129">
        <v>11</v>
      </c>
      <c r="AB163" s="129">
        <v>0</v>
      </c>
      <c r="AC163" s="129">
        <v>161</v>
      </c>
      <c r="AZ163" s="129">
        <v>2</v>
      </c>
      <c r="BA163" s="129">
        <f t="shared" si="49"/>
        <v>0</v>
      </c>
      <c r="BB163" s="129">
        <f t="shared" si="50"/>
        <v>0</v>
      </c>
      <c r="BC163" s="129">
        <f t="shared" si="51"/>
        <v>0</v>
      </c>
      <c r="BD163" s="129">
        <f t="shared" si="52"/>
        <v>0</v>
      </c>
      <c r="BE163" s="129">
        <f t="shared" si="53"/>
        <v>0</v>
      </c>
      <c r="CZ163" s="129">
        <v>0.55</v>
      </c>
    </row>
    <row r="164" spans="1:104" ht="12.75">
      <c r="A164" s="152">
        <v>137</v>
      </c>
      <c r="B164" s="153" t="s">
        <v>363</v>
      </c>
      <c r="C164" s="154" t="s">
        <v>364</v>
      </c>
      <c r="D164" s="155" t="s">
        <v>185</v>
      </c>
      <c r="E164" s="156">
        <v>1</v>
      </c>
      <c r="F164" s="156">
        <v>0</v>
      </c>
      <c r="G164" s="157">
        <f t="shared" si="48"/>
        <v>0</v>
      </c>
      <c r="O164" s="151">
        <v>2</v>
      </c>
      <c r="AA164" s="129">
        <v>11</v>
      </c>
      <c r="AB164" s="129">
        <v>0</v>
      </c>
      <c r="AC164" s="129">
        <v>162</v>
      </c>
      <c r="AZ164" s="129">
        <v>2</v>
      </c>
      <c r="BA164" s="129">
        <f t="shared" si="49"/>
        <v>0</v>
      </c>
      <c r="BB164" s="129">
        <f t="shared" si="50"/>
        <v>0</v>
      </c>
      <c r="BC164" s="129">
        <f t="shared" si="51"/>
        <v>0</v>
      </c>
      <c r="BD164" s="129">
        <f t="shared" si="52"/>
        <v>0</v>
      </c>
      <c r="BE164" s="129">
        <f t="shared" si="53"/>
        <v>0</v>
      </c>
      <c r="CZ164" s="129">
        <v>0.4</v>
      </c>
    </row>
    <row r="165" spans="1:104" ht="12.75">
      <c r="A165" s="152">
        <v>138</v>
      </c>
      <c r="B165" s="153" t="s">
        <v>365</v>
      </c>
      <c r="C165" s="154" t="s">
        <v>366</v>
      </c>
      <c r="D165" s="155" t="s">
        <v>185</v>
      </c>
      <c r="E165" s="156">
        <v>2</v>
      </c>
      <c r="F165" s="156">
        <v>0</v>
      </c>
      <c r="G165" s="157">
        <f t="shared" si="48"/>
        <v>0</v>
      </c>
      <c r="O165" s="151">
        <v>2</v>
      </c>
      <c r="AA165" s="129">
        <v>11</v>
      </c>
      <c r="AB165" s="129">
        <v>0</v>
      </c>
      <c r="AC165" s="129">
        <v>163</v>
      </c>
      <c r="AZ165" s="129">
        <v>2</v>
      </c>
      <c r="BA165" s="129">
        <f t="shared" si="49"/>
        <v>0</v>
      </c>
      <c r="BB165" s="129">
        <f t="shared" si="50"/>
        <v>0</v>
      </c>
      <c r="BC165" s="129">
        <f t="shared" si="51"/>
        <v>0</v>
      </c>
      <c r="BD165" s="129">
        <f t="shared" si="52"/>
        <v>0</v>
      </c>
      <c r="BE165" s="129">
        <f t="shared" si="53"/>
        <v>0</v>
      </c>
      <c r="CZ165" s="129">
        <v>0.4</v>
      </c>
    </row>
    <row r="166" spans="1:104" ht="12.75">
      <c r="A166" s="152">
        <v>139</v>
      </c>
      <c r="B166" s="153" t="s">
        <v>367</v>
      </c>
      <c r="C166" s="154" t="s">
        <v>368</v>
      </c>
      <c r="D166" s="155" t="s">
        <v>185</v>
      </c>
      <c r="E166" s="156">
        <v>3</v>
      </c>
      <c r="F166" s="156">
        <v>0</v>
      </c>
      <c r="G166" s="157">
        <f t="shared" si="48"/>
        <v>0</v>
      </c>
      <c r="O166" s="151">
        <v>2</v>
      </c>
      <c r="AA166" s="129">
        <v>11</v>
      </c>
      <c r="AB166" s="129">
        <v>0</v>
      </c>
      <c r="AC166" s="129">
        <v>164</v>
      </c>
      <c r="AZ166" s="129">
        <v>2</v>
      </c>
      <c r="BA166" s="129">
        <f t="shared" si="49"/>
        <v>0</v>
      </c>
      <c r="BB166" s="129">
        <f t="shared" si="50"/>
        <v>0</v>
      </c>
      <c r="BC166" s="129">
        <f t="shared" si="51"/>
        <v>0</v>
      </c>
      <c r="BD166" s="129">
        <f t="shared" si="52"/>
        <v>0</v>
      </c>
      <c r="BE166" s="129">
        <f t="shared" si="53"/>
        <v>0</v>
      </c>
      <c r="CZ166" s="129">
        <v>0.4</v>
      </c>
    </row>
    <row r="167" spans="1:104" ht="12.75">
      <c r="A167" s="152">
        <v>140</v>
      </c>
      <c r="B167" s="153" t="s">
        <v>369</v>
      </c>
      <c r="C167" s="154" t="s">
        <v>370</v>
      </c>
      <c r="D167" s="155" t="s">
        <v>100</v>
      </c>
      <c r="E167" s="156">
        <v>1</v>
      </c>
      <c r="F167" s="156">
        <v>0</v>
      </c>
      <c r="G167" s="157">
        <f t="shared" si="48"/>
        <v>0</v>
      </c>
      <c r="O167" s="151">
        <v>2</v>
      </c>
      <c r="AA167" s="129">
        <v>11</v>
      </c>
      <c r="AB167" s="129">
        <v>0</v>
      </c>
      <c r="AC167" s="129">
        <v>165</v>
      </c>
      <c r="AZ167" s="129">
        <v>2</v>
      </c>
      <c r="BA167" s="129">
        <f t="shared" si="49"/>
        <v>0</v>
      </c>
      <c r="BB167" s="129">
        <f t="shared" si="50"/>
        <v>0</v>
      </c>
      <c r="BC167" s="129">
        <f t="shared" si="51"/>
        <v>0</v>
      </c>
      <c r="BD167" s="129">
        <f t="shared" si="52"/>
        <v>0</v>
      </c>
      <c r="BE167" s="129">
        <f t="shared" si="53"/>
        <v>0</v>
      </c>
      <c r="CZ167" s="129">
        <v>0</v>
      </c>
    </row>
    <row r="168" spans="1:104" ht="12.75">
      <c r="A168" s="152">
        <v>141</v>
      </c>
      <c r="B168" s="153" t="s">
        <v>371</v>
      </c>
      <c r="C168" s="154" t="s">
        <v>372</v>
      </c>
      <c r="D168" s="155" t="s">
        <v>100</v>
      </c>
      <c r="E168" s="156">
        <v>1</v>
      </c>
      <c r="F168" s="156">
        <v>0</v>
      </c>
      <c r="G168" s="157">
        <f t="shared" si="48"/>
        <v>0</v>
      </c>
      <c r="O168" s="151">
        <v>2</v>
      </c>
      <c r="AA168" s="129">
        <v>11</v>
      </c>
      <c r="AB168" s="129">
        <v>0</v>
      </c>
      <c r="AC168" s="129">
        <v>166</v>
      </c>
      <c r="AZ168" s="129">
        <v>2</v>
      </c>
      <c r="BA168" s="129">
        <f t="shared" si="49"/>
        <v>0</v>
      </c>
      <c r="BB168" s="129">
        <f t="shared" si="50"/>
        <v>0</v>
      </c>
      <c r="BC168" s="129">
        <f t="shared" si="51"/>
        <v>0</v>
      </c>
      <c r="BD168" s="129">
        <f t="shared" si="52"/>
        <v>0</v>
      </c>
      <c r="BE168" s="129">
        <f t="shared" si="53"/>
        <v>0</v>
      </c>
      <c r="CZ168" s="129">
        <v>0</v>
      </c>
    </row>
    <row r="169" spans="1:104" ht="12.75">
      <c r="A169" s="152">
        <v>142</v>
      </c>
      <c r="B169" s="153" t="s">
        <v>373</v>
      </c>
      <c r="C169" s="154" t="s">
        <v>374</v>
      </c>
      <c r="D169" s="155" t="s">
        <v>95</v>
      </c>
      <c r="E169" s="156">
        <v>9.35</v>
      </c>
      <c r="F169" s="156">
        <v>0</v>
      </c>
      <c r="G169" s="157">
        <f t="shared" si="48"/>
        <v>0</v>
      </c>
      <c r="O169" s="151">
        <v>2</v>
      </c>
      <c r="AA169" s="129">
        <v>11</v>
      </c>
      <c r="AB169" s="129">
        <v>0</v>
      </c>
      <c r="AC169" s="129">
        <v>167</v>
      </c>
      <c r="AZ169" s="129">
        <v>2</v>
      </c>
      <c r="BA169" s="129">
        <f t="shared" si="49"/>
        <v>0</v>
      </c>
      <c r="BB169" s="129">
        <f t="shared" si="50"/>
        <v>0</v>
      </c>
      <c r="BC169" s="129">
        <f t="shared" si="51"/>
        <v>0</v>
      </c>
      <c r="BD169" s="129">
        <f t="shared" si="52"/>
        <v>0</v>
      </c>
      <c r="BE169" s="129">
        <f t="shared" si="53"/>
        <v>0</v>
      </c>
      <c r="CZ169" s="129">
        <v>0.035</v>
      </c>
    </row>
    <row r="170" spans="1:104" ht="12.75">
      <c r="A170" s="152">
        <v>143</v>
      </c>
      <c r="B170" s="153" t="s">
        <v>375</v>
      </c>
      <c r="C170" s="154" t="s">
        <v>376</v>
      </c>
      <c r="D170" s="155" t="s">
        <v>95</v>
      </c>
      <c r="E170" s="156">
        <v>6.6</v>
      </c>
      <c r="F170" s="156">
        <v>0</v>
      </c>
      <c r="G170" s="157">
        <f t="shared" si="48"/>
        <v>0</v>
      </c>
      <c r="O170" s="151">
        <v>2</v>
      </c>
      <c r="AA170" s="129">
        <v>11</v>
      </c>
      <c r="AB170" s="129">
        <v>0</v>
      </c>
      <c r="AC170" s="129">
        <v>168</v>
      </c>
      <c r="AZ170" s="129">
        <v>2</v>
      </c>
      <c r="BA170" s="129">
        <f t="shared" si="49"/>
        <v>0</v>
      </c>
      <c r="BB170" s="129">
        <f t="shared" si="50"/>
        <v>0</v>
      </c>
      <c r="BC170" s="129">
        <f t="shared" si="51"/>
        <v>0</v>
      </c>
      <c r="BD170" s="129">
        <f t="shared" si="52"/>
        <v>0</v>
      </c>
      <c r="BE170" s="129">
        <f t="shared" si="53"/>
        <v>0</v>
      </c>
      <c r="CZ170" s="129">
        <v>0.02</v>
      </c>
    </row>
    <row r="171" spans="1:104" ht="12.75">
      <c r="A171" s="152">
        <v>144</v>
      </c>
      <c r="B171" s="153" t="s">
        <v>377</v>
      </c>
      <c r="C171" s="154" t="s">
        <v>378</v>
      </c>
      <c r="D171" s="155" t="s">
        <v>95</v>
      </c>
      <c r="E171" s="156">
        <v>10.6</v>
      </c>
      <c r="F171" s="156">
        <v>0</v>
      </c>
      <c r="G171" s="157">
        <f t="shared" si="48"/>
        <v>0</v>
      </c>
      <c r="O171" s="151">
        <v>2</v>
      </c>
      <c r="AA171" s="129">
        <v>11</v>
      </c>
      <c r="AB171" s="129">
        <v>0</v>
      </c>
      <c r="AC171" s="129">
        <v>169</v>
      </c>
      <c r="AZ171" s="129">
        <v>2</v>
      </c>
      <c r="BA171" s="129">
        <f t="shared" si="49"/>
        <v>0</v>
      </c>
      <c r="BB171" s="129">
        <f t="shared" si="50"/>
        <v>0</v>
      </c>
      <c r="BC171" s="129">
        <f t="shared" si="51"/>
        <v>0</v>
      </c>
      <c r="BD171" s="129">
        <f t="shared" si="52"/>
        <v>0</v>
      </c>
      <c r="BE171" s="129">
        <f t="shared" si="53"/>
        <v>0</v>
      </c>
      <c r="CZ171" s="129">
        <v>0.003</v>
      </c>
    </row>
    <row r="172" spans="1:104" ht="12.75">
      <c r="A172" s="152">
        <v>145</v>
      </c>
      <c r="B172" s="153" t="s">
        <v>379</v>
      </c>
      <c r="C172" s="154" t="s">
        <v>380</v>
      </c>
      <c r="D172" s="155" t="s">
        <v>185</v>
      </c>
      <c r="E172" s="156">
        <v>6</v>
      </c>
      <c r="F172" s="156">
        <v>0</v>
      </c>
      <c r="G172" s="157">
        <f t="shared" si="48"/>
        <v>0</v>
      </c>
      <c r="O172" s="151">
        <v>2</v>
      </c>
      <c r="AA172" s="129">
        <v>11</v>
      </c>
      <c r="AB172" s="129">
        <v>0</v>
      </c>
      <c r="AC172" s="129">
        <v>258</v>
      </c>
      <c r="AZ172" s="129">
        <v>2</v>
      </c>
      <c r="BA172" s="129">
        <f t="shared" si="49"/>
        <v>0</v>
      </c>
      <c r="BB172" s="129">
        <f t="shared" si="50"/>
        <v>0</v>
      </c>
      <c r="BC172" s="129">
        <f t="shared" si="51"/>
        <v>0</v>
      </c>
      <c r="BD172" s="129">
        <f t="shared" si="52"/>
        <v>0</v>
      </c>
      <c r="BE172" s="129">
        <f t="shared" si="53"/>
        <v>0</v>
      </c>
      <c r="CZ172" s="129">
        <v>0.035</v>
      </c>
    </row>
    <row r="173" spans="1:104" ht="12.75">
      <c r="A173" s="152">
        <v>146</v>
      </c>
      <c r="B173" s="153" t="s">
        <v>381</v>
      </c>
      <c r="C173" s="154" t="s">
        <v>382</v>
      </c>
      <c r="D173" s="155" t="s">
        <v>185</v>
      </c>
      <c r="E173" s="156">
        <v>1</v>
      </c>
      <c r="F173" s="156">
        <v>0</v>
      </c>
      <c r="G173" s="157">
        <f t="shared" si="48"/>
        <v>0</v>
      </c>
      <c r="O173" s="151">
        <v>2</v>
      </c>
      <c r="AA173" s="129">
        <v>11</v>
      </c>
      <c r="AB173" s="129">
        <v>0</v>
      </c>
      <c r="AC173" s="129">
        <v>259</v>
      </c>
      <c r="AZ173" s="129">
        <v>2</v>
      </c>
      <c r="BA173" s="129">
        <f t="shared" si="49"/>
        <v>0</v>
      </c>
      <c r="BB173" s="129">
        <f t="shared" si="50"/>
        <v>0</v>
      </c>
      <c r="BC173" s="129">
        <f t="shared" si="51"/>
        <v>0</v>
      </c>
      <c r="BD173" s="129">
        <f t="shared" si="52"/>
        <v>0</v>
      </c>
      <c r="BE173" s="129">
        <f t="shared" si="53"/>
        <v>0</v>
      </c>
      <c r="CZ173" s="129">
        <v>0.02</v>
      </c>
    </row>
    <row r="174" spans="1:104" ht="12.75">
      <c r="A174" s="152">
        <v>147</v>
      </c>
      <c r="B174" s="153" t="s">
        <v>383</v>
      </c>
      <c r="C174" s="154" t="s">
        <v>384</v>
      </c>
      <c r="D174" s="155" t="s">
        <v>185</v>
      </c>
      <c r="E174" s="156">
        <v>1</v>
      </c>
      <c r="F174" s="156">
        <v>0</v>
      </c>
      <c r="G174" s="157">
        <f t="shared" si="48"/>
        <v>0</v>
      </c>
      <c r="O174" s="151">
        <v>2</v>
      </c>
      <c r="AA174" s="129">
        <v>11</v>
      </c>
      <c r="AB174" s="129">
        <v>0</v>
      </c>
      <c r="AC174" s="129">
        <v>260</v>
      </c>
      <c r="AZ174" s="129">
        <v>2</v>
      </c>
      <c r="BA174" s="129">
        <f t="shared" si="49"/>
        <v>0</v>
      </c>
      <c r="BB174" s="129">
        <f t="shared" si="50"/>
        <v>0</v>
      </c>
      <c r="BC174" s="129">
        <f t="shared" si="51"/>
        <v>0</v>
      </c>
      <c r="BD174" s="129">
        <f t="shared" si="52"/>
        <v>0</v>
      </c>
      <c r="BE174" s="129">
        <f t="shared" si="53"/>
        <v>0</v>
      </c>
      <c r="CZ174" s="129">
        <v>0</v>
      </c>
    </row>
    <row r="175" spans="1:57" ht="12.75">
      <c r="A175" s="158"/>
      <c r="B175" s="159" t="s">
        <v>66</v>
      </c>
      <c r="C175" s="160" t="str">
        <f>CONCATENATE(B146," ",C146)</f>
        <v>766 Konstrukce truhlářské</v>
      </c>
      <c r="D175" s="158"/>
      <c r="E175" s="161"/>
      <c r="F175" s="161"/>
      <c r="G175" s="162">
        <f>SUM(G146:G174)</f>
        <v>0</v>
      </c>
      <c r="O175" s="151">
        <v>4</v>
      </c>
      <c r="BA175" s="163">
        <f>SUM(BA146:BA174)</f>
        <v>0</v>
      </c>
      <c r="BB175" s="163">
        <f>SUM(BB146:BB174)</f>
        <v>0</v>
      </c>
      <c r="BC175" s="163">
        <f>SUM(BC146:BC174)</f>
        <v>0</v>
      </c>
      <c r="BD175" s="163">
        <f>SUM(BD146:BD174)</f>
        <v>0</v>
      </c>
      <c r="BE175" s="163">
        <f>SUM(BE146:BE174)</f>
        <v>0</v>
      </c>
    </row>
    <row r="176" spans="1:15" ht="12.75">
      <c r="A176" s="144" t="s">
        <v>65</v>
      </c>
      <c r="B176" s="145" t="s">
        <v>385</v>
      </c>
      <c r="C176" s="146" t="s">
        <v>386</v>
      </c>
      <c r="D176" s="147"/>
      <c r="E176" s="148"/>
      <c r="F176" s="148"/>
      <c r="G176" s="149"/>
      <c r="H176" s="150"/>
      <c r="I176" s="150"/>
      <c r="O176" s="151">
        <v>1</v>
      </c>
    </row>
    <row r="177" spans="1:104" ht="12.75">
      <c r="A177" s="152">
        <v>148</v>
      </c>
      <c r="B177" s="153" t="s">
        <v>387</v>
      </c>
      <c r="C177" s="154" t="s">
        <v>388</v>
      </c>
      <c r="D177" s="155" t="s">
        <v>185</v>
      </c>
      <c r="E177" s="156">
        <v>1</v>
      </c>
      <c r="F177" s="156">
        <v>0</v>
      </c>
      <c r="G177" s="157">
        <f aca="true" t="shared" si="54" ref="G177:G182">E177*F177</f>
        <v>0</v>
      </c>
      <c r="O177" s="151">
        <v>2</v>
      </c>
      <c r="AA177" s="129">
        <v>1</v>
      </c>
      <c r="AB177" s="129">
        <v>7</v>
      </c>
      <c r="AC177" s="129">
        <v>7</v>
      </c>
      <c r="AZ177" s="129">
        <v>2</v>
      </c>
      <c r="BA177" s="129">
        <f aca="true" t="shared" si="55" ref="BA177:BA182">IF(AZ177=1,G177,0)</f>
        <v>0</v>
      </c>
      <c r="BB177" s="129">
        <f aca="true" t="shared" si="56" ref="BB177:BB182">IF(AZ177=2,G177,0)</f>
        <v>0</v>
      </c>
      <c r="BC177" s="129">
        <f aca="true" t="shared" si="57" ref="BC177:BC182">IF(AZ177=3,G177,0)</f>
        <v>0</v>
      </c>
      <c r="BD177" s="129">
        <f aca="true" t="shared" si="58" ref="BD177:BD182">IF(AZ177=4,G177,0)</f>
        <v>0</v>
      </c>
      <c r="BE177" s="129">
        <f aca="true" t="shared" si="59" ref="BE177:BE182">IF(AZ177=5,G177,0)</f>
        <v>0</v>
      </c>
      <c r="CZ177" s="129">
        <v>0</v>
      </c>
    </row>
    <row r="178" spans="1:104" ht="12.75">
      <c r="A178" s="152">
        <v>149</v>
      </c>
      <c r="B178" s="153" t="s">
        <v>389</v>
      </c>
      <c r="C178" s="154" t="s">
        <v>390</v>
      </c>
      <c r="D178" s="155" t="s">
        <v>391</v>
      </c>
      <c r="E178" s="156">
        <v>48.6</v>
      </c>
      <c r="F178" s="156">
        <v>0</v>
      </c>
      <c r="G178" s="157">
        <f t="shared" si="54"/>
        <v>0</v>
      </c>
      <c r="O178" s="151">
        <v>2</v>
      </c>
      <c r="AA178" s="129">
        <v>1</v>
      </c>
      <c r="AB178" s="129">
        <v>7</v>
      </c>
      <c r="AC178" s="129">
        <v>7</v>
      </c>
      <c r="AZ178" s="129">
        <v>2</v>
      </c>
      <c r="BA178" s="129">
        <f t="shared" si="55"/>
        <v>0</v>
      </c>
      <c r="BB178" s="129">
        <f t="shared" si="56"/>
        <v>0</v>
      </c>
      <c r="BC178" s="129">
        <f t="shared" si="57"/>
        <v>0</v>
      </c>
      <c r="BD178" s="129">
        <f t="shared" si="58"/>
        <v>0</v>
      </c>
      <c r="BE178" s="129">
        <f t="shared" si="59"/>
        <v>0</v>
      </c>
      <c r="CZ178" s="129">
        <v>0.00121</v>
      </c>
    </row>
    <row r="179" spans="1:104" ht="12.75">
      <c r="A179" s="152">
        <v>150</v>
      </c>
      <c r="B179" s="153" t="s">
        <v>392</v>
      </c>
      <c r="C179" s="154" t="s">
        <v>393</v>
      </c>
      <c r="D179" s="155" t="s">
        <v>391</v>
      </c>
      <c r="E179" s="156">
        <v>48.6</v>
      </c>
      <c r="F179" s="156">
        <v>0</v>
      </c>
      <c r="G179" s="157">
        <f t="shared" si="54"/>
        <v>0</v>
      </c>
      <c r="O179" s="151">
        <v>2</v>
      </c>
      <c r="AA179" s="129">
        <v>1</v>
      </c>
      <c r="AB179" s="129">
        <v>7</v>
      </c>
      <c r="AC179" s="129">
        <v>7</v>
      </c>
      <c r="AZ179" s="129">
        <v>2</v>
      </c>
      <c r="BA179" s="129">
        <f t="shared" si="55"/>
        <v>0</v>
      </c>
      <c r="BB179" s="129">
        <f t="shared" si="56"/>
        <v>0</v>
      </c>
      <c r="BC179" s="129">
        <f t="shared" si="57"/>
        <v>0</v>
      </c>
      <c r="BD179" s="129">
        <f t="shared" si="58"/>
        <v>0</v>
      </c>
      <c r="BE179" s="129">
        <f t="shared" si="59"/>
        <v>0</v>
      </c>
      <c r="CZ179" s="129">
        <v>0</v>
      </c>
    </row>
    <row r="180" spans="1:104" ht="12.75">
      <c r="A180" s="152">
        <v>151</v>
      </c>
      <c r="B180" s="153" t="s">
        <v>394</v>
      </c>
      <c r="C180" s="154" t="s">
        <v>395</v>
      </c>
      <c r="D180" s="155" t="s">
        <v>185</v>
      </c>
      <c r="E180" s="156">
        <v>5</v>
      </c>
      <c r="F180" s="156">
        <v>0</v>
      </c>
      <c r="G180" s="157">
        <f t="shared" si="54"/>
        <v>0</v>
      </c>
      <c r="O180" s="151">
        <v>2</v>
      </c>
      <c r="AA180" s="129">
        <v>1</v>
      </c>
      <c r="AB180" s="129">
        <v>7</v>
      </c>
      <c r="AC180" s="129">
        <v>7</v>
      </c>
      <c r="AZ180" s="129">
        <v>2</v>
      </c>
      <c r="BA180" s="129">
        <f t="shared" si="55"/>
        <v>0</v>
      </c>
      <c r="BB180" s="129">
        <f t="shared" si="56"/>
        <v>0</v>
      </c>
      <c r="BC180" s="129">
        <f t="shared" si="57"/>
        <v>0</v>
      </c>
      <c r="BD180" s="129">
        <f t="shared" si="58"/>
        <v>0</v>
      </c>
      <c r="BE180" s="129">
        <f t="shared" si="59"/>
        <v>0</v>
      </c>
      <c r="CZ180" s="129">
        <v>0</v>
      </c>
    </row>
    <row r="181" spans="1:104" ht="12.75">
      <c r="A181" s="152">
        <v>152</v>
      </c>
      <c r="B181" s="153" t="s">
        <v>396</v>
      </c>
      <c r="C181" s="154" t="s">
        <v>397</v>
      </c>
      <c r="D181" s="155" t="s">
        <v>185</v>
      </c>
      <c r="E181" s="156">
        <v>1</v>
      </c>
      <c r="F181" s="156">
        <v>0</v>
      </c>
      <c r="G181" s="157">
        <f t="shared" si="54"/>
        <v>0</v>
      </c>
      <c r="O181" s="151">
        <v>2</v>
      </c>
      <c r="AA181" s="129">
        <v>3</v>
      </c>
      <c r="AB181" s="129">
        <v>7</v>
      </c>
      <c r="AC181" s="129">
        <v>55340286</v>
      </c>
      <c r="AZ181" s="129">
        <v>2</v>
      </c>
      <c r="BA181" s="129">
        <f t="shared" si="55"/>
        <v>0</v>
      </c>
      <c r="BB181" s="129">
        <f t="shared" si="56"/>
        <v>0</v>
      </c>
      <c r="BC181" s="129">
        <f t="shared" si="57"/>
        <v>0</v>
      </c>
      <c r="BD181" s="129">
        <f t="shared" si="58"/>
        <v>0</v>
      </c>
      <c r="BE181" s="129">
        <f t="shared" si="59"/>
        <v>0</v>
      </c>
      <c r="CZ181" s="129">
        <v>0.0417</v>
      </c>
    </row>
    <row r="182" spans="1:104" ht="12.75">
      <c r="A182" s="152">
        <v>153</v>
      </c>
      <c r="B182" s="153" t="s">
        <v>249</v>
      </c>
      <c r="C182" s="154" t="s">
        <v>250</v>
      </c>
      <c r="D182" s="155" t="s">
        <v>103</v>
      </c>
      <c r="E182" s="156">
        <v>0.100506</v>
      </c>
      <c r="F182" s="156">
        <v>0</v>
      </c>
      <c r="G182" s="157">
        <f t="shared" si="54"/>
        <v>0</v>
      </c>
      <c r="O182" s="151">
        <v>2</v>
      </c>
      <c r="AA182" s="129">
        <v>7</v>
      </c>
      <c r="AB182" s="129">
        <v>1001</v>
      </c>
      <c r="AC182" s="129">
        <v>5</v>
      </c>
      <c r="AZ182" s="129">
        <v>2</v>
      </c>
      <c r="BA182" s="129">
        <f t="shared" si="55"/>
        <v>0</v>
      </c>
      <c r="BB182" s="129">
        <f t="shared" si="56"/>
        <v>0</v>
      </c>
      <c r="BC182" s="129">
        <f t="shared" si="57"/>
        <v>0</v>
      </c>
      <c r="BD182" s="129">
        <f t="shared" si="58"/>
        <v>0</v>
      </c>
      <c r="BE182" s="129">
        <f t="shared" si="59"/>
        <v>0</v>
      </c>
      <c r="CZ182" s="129">
        <v>0</v>
      </c>
    </row>
    <row r="183" spans="1:57" ht="12.75">
      <c r="A183" s="158"/>
      <c r="B183" s="159" t="s">
        <v>66</v>
      </c>
      <c r="C183" s="160" t="str">
        <f>CONCATENATE(B176," ",C176)</f>
        <v>767 Konstrukce zámečnické</v>
      </c>
      <c r="D183" s="158"/>
      <c r="E183" s="161"/>
      <c r="F183" s="161"/>
      <c r="G183" s="162">
        <f>SUM(G176:G182)</f>
        <v>0</v>
      </c>
      <c r="O183" s="151">
        <v>4</v>
      </c>
      <c r="BA183" s="163">
        <f>SUM(BA176:BA182)</f>
        <v>0</v>
      </c>
      <c r="BB183" s="163">
        <f>SUM(BB176:BB182)</f>
        <v>0</v>
      </c>
      <c r="BC183" s="163">
        <f>SUM(BC176:BC182)</f>
        <v>0</v>
      </c>
      <c r="BD183" s="163">
        <f>SUM(BD176:BD182)</f>
        <v>0</v>
      </c>
      <c r="BE183" s="163">
        <f>SUM(BE176:BE182)</f>
        <v>0</v>
      </c>
    </row>
    <row r="184" spans="1:15" ht="12.75">
      <c r="A184" s="144" t="s">
        <v>65</v>
      </c>
      <c r="B184" s="145" t="s">
        <v>398</v>
      </c>
      <c r="C184" s="146" t="s">
        <v>399</v>
      </c>
      <c r="D184" s="147"/>
      <c r="E184" s="148"/>
      <c r="F184" s="148"/>
      <c r="G184" s="149"/>
      <c r="H184" s="150"/>
      <c r="I184" s="150"/>
      <c r="O184" s="151">
        <v>1</v>
      </c>
    </row>
    <row r="185" spans="1:104" ht="12.75">
      <c r="A185" s="152">
        <v>154</v>
      </c>
      <c r="B185" s="153" t="s">
        <v>400</v>
      </c>
      <c r="C185" s="154" t="s">
        <v>401</v>
      </c>
      <c r="D185" s="155" t="s">
        <v>95</v>
      </c>
      <c r="E185" s="156">
        <v>89.1</v>
      </c>
      <c r="F185" s="156">
        <v>0</v>
      </c>
      <c r="G185" s="157">
        <f aca="true" t="shared" si="60" ref="G185:G193">E185*F185</f>
        <v>0</v>
      </c>
      <c r="O185" s="151">
        <v>2</v>
      </c>
      <c r="AA185" s="129">
        <v>1</v>
      </c>
      <c r="AB185" s="129">
        <v>7</v>
      </c>
      <c r="AC185" s="129">
        <v>7</v>
      </c>
      <c r="AZ185" s="129">
        <v>2</v>
      </c>
      <c r="BA185" s="129">
        <f aca="true" t="shared" si="61" ref="BA185:BA193">IF(AZ185=1,G185,0)</f>
        <v>0</v>
      </c>
      <c r="BB185" s="129">
        <f aca="true" t="shared" si="62" ref="BB185:BB193">IF(AZ185=2,G185,0)</f>
        <v>0</v>
      </c>
      <c r="BC185" s="129">
        <f aca="true" t="shared" si="63" ref="BC185:BC193">IF(AZ185=3,G185,0)</f>
        <v>0</v>
      </c>
      <c r="BD185" s="129">
        <f aca="true" t="shared" si="64" ref="BD185:BD193">IF(AZ185=4,G185,0)</f>
        <v>0</v>
      </c>
      <c r="BE185" s="129">
        <f aca="true" t="shared" si="65" ref="BE185:BE193">IF(AZ185=5,G185,0)</f>
        <v>0</v>
      </c>
      <c r="CZ185" s="129">
        <v>0.0008</v>
      </c>
    </row>
    <row r="186" spans="1:104" ht="12.75">
      <c r="A186" s="152">
        <v>155</v>
      </c>
      <c r="B186" s="153" t="s">
        <v>402</v>
      </c>
      <c r="C186" s="154" t="s">
        <v>403</v>
      </c>
      <c r="D186" s="155" t="s">
        <v>81</v>
      </c>
      <c r="E186" s="156">
        <v>106.93</v>
      </c>
      <c r="F186" s="156">
        <v>0</v>
      </c>
      <c r="G186" s="157">
        <f t="shared" si="60"/>
        <v>0</v>
      </c>
      <c r="O186" s="151">
        <v>2</v>
      </c>
      <c r="AA186" s="129">
        <v>1</v>
      </c>
      <c r="AB186" s="129">
        <v>7</v>
      </c>
      <c r="AC186" s="129">
        <v>7</v>
      </c>
      <c r="AZ186" s="129">
        <v>2</v>
      </c>
      <c r="BA186" s="129">
        <f t="shared" si="61"/>
        <v>0</v>
      </c>
      <c r="BB186" s="129">
        <f t="shared" si="62"/>
        <v>0</v>
      </c>
      <c r="BC186" s="129">
        <f t="shared" si="63"/>
        <v>0</v>
      </c>
      <c r="BD186" s="129">
        <f t="shared" si="64"/>
        <v>0</v>
      </c>
      <c r="BE186" s="129">
        <f t="shared" si="65"/>
        <v>0</v>
      </c>
      <c r="CZ186" s="129">
        <v>0.0057</v>
      </c>
    </row>
    <row r="187" spans="1:104" ht="12.75">
      <c r="A187" s="152">
        <v>156</v>
      </c>
      <c r="B187" s="153" t="s">
        <v>404</v>
      </c>
      <c r="C187" s="154" t="s">
        <v>405</v>
      </c>
      <c r="D187" s="155" t="s">
        <v>81</v>
      </c>
      <c r="E187" s="156">
        <v>106.93</v>
      </c>
      <c r="F187" s="156">
        <v>0</v>
      </c>
      <c r="G187" s="157">
        <f t="shared" si="60"/>
        <v>0</v>
      </c>
      <c r="O187" s="151">
        <v>2</v>
      </c>
      <c r="AA187" s="129">
        <v>1</v>
      </c>
      <c r="AB187" s="129">
        <v>7</v>
      </c>
      <c r="AC187" s="129">
        <v>7</v>
      </c>
      <c r="AZ187" s="129">
        <v>2</v>
      </c>
      <c r="BA187" s="129">
        <f t="shared" si="61"/>
        <v>0</v>
      </c>
      <c r="BB187" s="129">
        <f t="shared" si="62"/>
        <v>0</v>
      </c>
      <c r="BC187" s="129">
        <f t="shared" si="63"/>
        <v>0</v>
      </c>
      <c r="BD187" s="129">
        <f t="shared" si="64"/>
        <v>0</v>
      </c>
      <c r="BE187" s="129">
        <f t="shared" si="65"/>
        <v>0</v>
      </c>
      <c r="CZ187" s="129">
        <v>0.0015</v>
      </c>
    </row>
    <row r="188" spans="1:104" ht="12.75">
      <c r="A188" s="152">
        <v>157</v>
      </c>
      <c r="B188" s="153" t="s">
        <v>406</v>
      </c>
      <c r="C188" s="154" t="s">
        <v>407</v>
      </c>
      <c r="D188" s="155" t="s">
        <v>81</v>
      </c>
      <c r="E188" s="156">
        <v>106.93</v>
      </c>
      <c r="F188" s="156">
        <v>0</v>
      </c>
      <c r="G188" s="157">
        <f t="shared" si="60"/>
        <v>0</v>
      </c>
      <c r="O188" s="151">
        <v>2</v>
      </c>
      <c r="AA188" s="129">
        <v>1</v>
      </c>
      <c r="AB188" s="129">
        <v>7</v>
      </c>
      <c r="AC188" s="129">
        <v>7</v>
      </c>
      <c r="AZ188" s="129">
        <v>2</v>
      </c>
      <c r="BA188" s="129">
        <f t="shared" si="61"/>
        <v>0</v>
      </c>
      <c r="BB188" s="129">
        <f t="shared" si="62"/>
        <v>0</v>
      </c>
      <c r="BC188" s="129">
        <f t="shared" si="63"/>
        <v>0</v>
      </c>
      <c r="BD188" s="129">
        <f t="shared" si="64"/>
        <v>0</v>
      </c>
      <c r="BE188" s="129">
        <f t="shared" si="65"/>
        <v>0</v>
      </c>
      <c r="CZ188" s="129">
        <v>0</v>
      </c>
    </row>
    <row r="189" spans="1:104" ht="12.75">
      <c r="A189" s="152">
        <v>158</v>
      </c>
      <c r="B189" s="153" t="s">
        <v>408</v>
      </c>
      <c r="C189" s="154" t="s">
        <v>409</v>
      </c>
      <c r="D189" s="155" t="s">
        <v>95</v>
      </c>
      <c r="E189" s="156">
        <v>5.4</v>
      </c>
      <c r="F189" s="156">
        <v>0</v>
      </c>
      <c r="G189" s="157">
        <f t="shared" si="60"/>
        <v>0</v>
      </c>
      <c r="O189" s="151">
        <v>2</v>
      </c>
      <c r="AA189" s="129">
        <v>1</v>
      </c>
      <c r="AB189" s="129">
        <v>7</v>
      </c>
      <c r="AC189" s="129">
        <v>7</v>
      </c>
      <c r="AZ189" s="129">
        <v>2</v>
      </c>
      <c r="BA189" s="129">
        <f t="shared" si="61"/>
        <v>0</v>
      </c>
      <c r="BB189" s="129">
        <f t="shared" si="62"/>
        <v>0</v>
      </c>
      <c r="BC189" s="129">
        <f t="shared" si="63"/>
        <v>0</v>
      </c>
      <c r="BD189" s="129">
        <f t="shared" si="64"/>
        <v>0</v>
      </c>
      <c r="BE189" s="129">
        <f t="shared" si="65"/>
        <v>0</v>
      </c>
      <c r="CZ189" s="129">
        <v>0</v>
      </c>
    </row>
    <row r="190" spans="1:104" ht="12.75">
      <c r="A190" s="152">
        <v>159</v>
      </c>
      <c r="B190" s="153" t="s">
        <v>410</v>
      </c>
      <c r="C190" s="154" t="s">
        <v>411</v>
      </c>
      <c r="D190" s="155" t="s">
        <v>95</v>
      </c>
      <c r="E190" s="156">
        <v>6</v>
      </c>
      <c r="F190" s="156">
        <v>0</v>
      </c>
      <c r="G190" s="157">
        <f t="shared" si="60"/>
        <v>0</v>
      </c>
      <c r="O190" s="151">
        <v>2</v>
      </c>
      <c r="AA190" s="129">
        <v>3</v>
      </c>
      <c r="AB190" s="129">
        <v>7</v>
      </c>
      <c r="AC190" s="129">
        <v>28341011</v>
      </c>
      <c r="AZ190" s="129">
        <v>2</v>
      </c>
      <c r="BA190" s="129">
        <f t="shared" si="61"/>
        <v>0</v>
      </c>
      <c r="BB190" s="129">
        <f t="shared" si="62"/>
        <v>0</v>
      </c>
      <c r="BC190" s="129">
        <f t="shared" si="63"/>
        <v>0</v>
      </c>
      <c r="BD190" s="129">
        <f t="shared" si="64"/>
        <v>0</v>
      </c>
      <c r="BE190" s="129">
        <f t="shared" si="65"/>
        <v>0</v>
      </c>
      <c r="CZ190" s="129">
        <v>0.00049</v>
      </c>
    </row>
    <row r="191" spans="1:104" ht="12.75">
      <c r="A191" s="152">
        <v>160</v>
      </c>
      <c r="B191" s="153" t="s">
        <v>412</v>
      </c>
      <c r="C191" s="154" t="s">
        <v>413</v>
      </c>
      <c r="D191" s="155" t="s">
        <v>81</v>
      </c>
      <c r="E191" s="156">
        <v>117.623</v>
      </c>
      <c r="F191" s="156">
        <v>0</v>
      </c>
      <c r="G191" s="157">
        <f t="shared" si="60"/>
        <v>0</v>
      </c>
      <c r="O191" s="151">
        <v>2</v>
      </c>
      <c r="AA191" s="129">
        <v>3</v>
      </c>
      <c r="AB191" s="129">
        <v>7</v>
      </c>
      <c r="AC191" s="129">
        <v>59763784</v>
      </c>
      <c r="AZ191" s="129">
        <v>2</v>
      </c>
      <c r="BA191" s="129">
        <f t="shared" si="61"/>
        <v>0</v>
      </c>
      <c r="BB191" s="129">
        <f t="shared" si="62"/>
        <v>0</v>
      </c>
      <c r="BC191" s="129">
        <f t="shared" si="63"/>
        <v>0</v>
      </c>
      <c r="BD191" s="129">
        <f t="shared" si="64"/>
        <v>0</v>
      </c>
      <c r="BE191" s="129">
        <f t="shared" si="65"/>
        <v>0</v>
      </c>
      <c r="CZ191" s="129">
        <v>0.025</v>
      </c>
    </row>
    <row r="192" spans="1:104" ht="12.75">
      <c r="A192" s="152">
        <v>161</v>
      </c>
      <c r="B192" s="153" t="s">
        <v>414</v>
      </c>
      <c r="C192" s="154" t="s">
        <v>415</v>
      </c>
      <c r="D192" s="155" t="s">
        <v>185</v>
      </c>
      <c r="E192" s="156">
        <v>326</v>
      </c>
      <c r="F192" s="156">
        <v>0</v>
      </c>
      <c r="G192" s="157">
        <f t="shared" si="60"/>
        <v>0</v>
      </c>
      <c r="O192" s="151">
        <v>2</v>
      </c>
      <c r="AA192" s="129">
        <v>3</v>
      </c>
      <c r="AB192" s="129">
        <v>7</v>
      </c>
      <c r="AC192" s="129" t="s">
        <v>414</v>
      </c>
      <c r="AZ192" s="129">
        <v>2</v>
      </c>
      <c r="BA192" s="129">
        <f t="shared" si="61"/>
        <v>0</v>
      </c>
      <c r="BB192" s="129">
        <f t="shared" si="62"/>
        <v>0</v>
      </c>
      <c r="BC192" s="129">
        <f t="shared" si="63"/>
        <v>0</v>
      </c>
      <c r="BD192" s="129">
        <f t="shared" si="64"/>
        <v>0</v>
      </c>
      <c r="BE192" s="129">
        <f t="shared" si="65"/>
        <v>0</v>
      </c>
      <c r="CZ192" s="129">
        <v>0.0006</v>
      </c>
    </row>
    <row r="193" spans="1:104" ht="12.75">
      <c r="A193" s="152">
        <v>162</v>
      </c>
      <c r="B193" s="153" t="s">
        <v>249</v>
      </c>
      <c r="C193" s="154" t="s">
        <v>250</v>
      </c>
      <c r="D193" s="155" t="s">
        <v>103</v>
      </c>
      <c r="E193" s="156">
        <v>3.980291</v>
      </c>
      <c r="F193" s="156">
        <v>0</v>
      </c>
      <c r="G193" s="157">
        <f t="shared" si="60"/>
        <v>0</v>
      </c>
      <c r="O193" s="151">
        <v>2</v>
      </c>
      <c r="AA193" s="129">
        <v>7</v>
      </c>
      <c r="AB193" s="129">
        <v>1001</v>
      </c>
      <c r="AC193" s="129">
        <v>5</v>
      </c>
      <c r="AZ193" s="129">
        <v>2</v>
      </c>
      <c r="BA193" s="129">
        <f t="shared" si="61"/>
        <v>0</v>
      </c>
      <c r="BB193" s="129">
        <f t="shared" si="62"/>
        <v>0</v>
      </c>
      <c r="BC193" s="129">
        <f t="shared" si="63"/>
        <v>0</v>
      </c>
      <c r="BD193" s="129">
        <f t="shared" si="64"/>
        <v>0</v>
      </c>
      <c r="BE193" s="129">
        <f t="shared" si="65"/>
        <v>0</v>
      </c>
      <c r="CZ193" s="129">
        <v>0</v>
      </c>
    </row>
    <row r="194" spans="1:57" ht="12.75">
      <c r="A194" s="158"/>
      <c r="B194" s="159" t="s">
        <v>66</v>
      </c>
      <c r="C194" s="160" t="str">
        <f>CONCATENATE(B184," ",C184)</f>
        <v>771 Podlahy z dlaždic</v>
      </c>
      <c r="D194" s="158"/>
      <c r="E194" s="161"/>
      <c r="F194" s="161"/>
      <c r="G194" s="162">
        <f>SUM(G184:G193)</f>
        <v>0</v>
      </c>
      <c r="O194" s="151">
        <v>4</v>
      </c>
      <c r="BA194" s="163">
        <f>SUM(BA184:BA193)</f>
        <v>0</v>
      </c>
      <c r="BB194" s="163">
        <f>SUM(BB184:BB193)</f>
        <v>0</v>
      </c>
      <c r="BC194" s="163">
        <f>SUM(BC184:BC193)</f>
        <v>0</v>
      </c>
      <c r="BD194" s="163">
        <f>SUM(BD184:BD193)</f>
        <v>0</v>
      </c>
      <c r="BE194" s="163">
        <f>SUM(BE184:BE193)</f>
        <v>0</v>
      </c>
    </row>
    <row r="195" spans="1:15" ht="12.75">
      <c r="A195" s="144" t="s">
        <v>65</v>
      </c>
      <c r="B195" s="145" t="s">
        <v>416</v>
      </c>
      <c r="C195" s="146" t="s">
        <v>417</v>
      </c>
      <c r="D195" s="147"/>
      <c r="E195" s="148"/>
      <c r="F195" s="148"/>
      <c r="G195" s="149"/>
      <c r="H195" s="150"/>
      <c r="I195" s="150"/>
      <c r="O195" s="151">
        <v>1</v>
      </c>
    </row>
    <row r="196" spans="1:104" ht="12.75">
      <c r="A196" s="152">
        <v>163</v>
      </c>
      <c r="B196" s="153" t="s">
        <v>418</v>
      </c>
      <c r="C196" s="154" t="s">
        <v>419</v>
      </c>
      <c r="D196" s="155" t="s">
        <v>95</v>
      </c>
      <c r="E196" s="156">
        <v>49.8</v>
      </c>
      <c r="F196" s="156">
        <v>0</v>
      </c>
      <c r="G196" s="157">
        <f aca="true" t="shared" si="66" ref="G196:G204">E196*F196</f>
        <v>0</v>
      </c>
      <c r="O196" s="151">
        <v>2</v>
      </c>
      <c r="AA196" s="129">
        <v>1</v>
      </c>
      <c r="AB196" s="129">
        <v>7</v>
      </c>
      <c r="AC196" s="129">
        <v>7</v>
      </c>
      <c r="AZ196" s="129">
        <v>2</v>
      </c>
      <c r="BA196" s="129">
        <f aca="true" t="shared" si="67" ref="BA196:BA204">IF(AZ196=1,G196,0)</f>
        <v>0</v>
      </c>
      <c r="BB196" s="129">
        <f aca="true" t="shared" si="68" ref="BB196:BB204">IF(AZ196=2,G196,0)</f>
        <v>0</v>
      </c>
      <c r="BC196" s="129">
        <f aca="true" t="shared" si="69" ref="BC196:BC204">IF(AZ196=3,G196,0)</f>
        <v>0</v>
      </c>
      <c r="BD196" s="129">
        <f aca="true" t="shared" si="70" ref="BD196:BD204">IF(AZ196=4,G196,0)</f>
        <v>0</v>
      </c>
      <c r="BE196" s="129">
        <f aca="true" t="shared" si="71" ref="BE196:BE204">IF(AZ196=5,G196,0)</f>
        <v>0</v>
      </c>
      <c r="CZ196" s="129">
        <v>0</v>
      </c>
    </row>
    <row r="197" spans="1:104" ht="12.75">
      <c r="A197" s="152">
        <v>164</v>
      </c>
      <c r="B197" s="153" t="s">
        <v>420</v>
      </c>
      <c r="C197" s="154" t="s">
        <v>421</v>
      </c>
      <c r="D197" s="155" t="s">
        <v>95</v>
      </c>
      <c r="E197" s="156">
        <v>31.2</v>
      </c>
      <c r="F197" s="156">
        <v>0</v>
      </c>
      <c r="G197" s="157">
        <f t="shared" si="66"/>
        <v>0</v>
      </c>
      <c r="O197" s="151">
        <v>2</v>
      </c>
      <c r="AA197" s="129">
        <v>1</v>
      </c>
      <c r="AB197" s="129">
        <v>7</v>
      </c>
      <c r="AC197" s="129">
        <v>7</v>
      </c>
      <c r="AZ197" s="129">
        <v>2</v>
      </c>
      <c r="BA197" s="129">
        <f t="shared" si="67"/>
        <v>0</v>
      </c>
      <c r="BB197" s="129">
        <f t="shared" si="68"/>
        <v>0</v>
      </c>
      <c r="BC197" s="129">
        <f t="shared" si="69"/>
        <v>0</v>
      </c>
      <c r="BD197" s="129">
        <f t="shared" si="70"/>
        <v>0</v>
      </c>
      <c r="BE197" s="129">
        <f t="shared" si="71"/>
        <v>0</v>
      </c>
      <c r="CZ197" s="129">
        <v>0.004</v>
      </c>
    </row>
    <row r="198" spans="1:104" ht="12.75">
      <c r="A198" s="152">
        <v>165</v>
      </c>
      <c r="B198" s="153" t="s">
        <v>422</v>
      </c>
      <c r="C198" s="154" t="s">
        <v>423</v>
      </c>
      <c r="D198" s="155" t="s">
        <v>95</v>
      </c>
      <c r="E198" s="156">
        <v>31.2</v>
      </c>
      <c r="F198" s="156">
        <v>0</v>
      </c>
      <c r="G198" s="157">
        <f t="shared" si="66"/>
        <v>0</v>
      </c>
      <c r="O198" s="151">
        <v>2</v>
      </c>
      <c r="AA198" s="129">
        <v>1</v>
      </c>
      <c r="AB198" s="129">
        <v>7</v>
      </c>
      <c r="AC198" s="129">
        <v>7</v>
      </c>
      <c r="AZ198" s="129">
        <v>2</v>
      </c>
      <c r="BA198" s="129">
        <f t="shared" si="67"/>
        <v>0</v>
      </c>
      <c r="BB198" s="129">
        <f t="shared" si="68"/>
        <v>0</v>
      </c>
      <c r="BC198" s="129">
        <f t="shared" si="69"/>
        <v>0</v>
      </c>
      <c r="BD198" s="129">
        <f t="shared" si="70"/>
        <v>0</v>
      </c>
      <c r="BE198" s="129">
        <f t="shared" si="71"/>
        <v>0</v>
      </c>
      <c r="CZ198" s="129">
        <v>0.003</v>
      </c>
    </row>
    <row r="199" spans="1:104" ht="12.75">
      <c r="A199" s="152">
        <v>166</v>
      </c>
      <c r="B199" s="153" t="s">
        <v>424</v>
      </c>
      <c r="C199" s="154" t="s">
        <v>425</v>
      </c>
      <c r="D199" s="155" t="s">
        <v>81</v>
      </c>
      <c r="E199" s="156">
        <v>96.88</v>
      </c>
      <c r="F199" s="156">
        <v>0</v>
      </c>
      <c r="G199" s="157">
        <f t="shared" si="66"/>
        <v>0</v>
      </c>
      <c r="O199" s="151">
        <v>2</v>
      </c>
      <c r="AA199" s="129">
        <v>1</v>
      </c>
      <c r="AB199" s="129">
        <v>7</v>
      </c>
      <c r="AC199" s="129">
        <v>7</v>
      </c>
      <c r="AZ199" s="129">
        <v>2</v>
      </c>
      <c r="BA199" s="129">
        <f t="shared" si="67"/>
        <v>0</v>
      </c>
      <c r="BB199" s="129">
        <f t="shared" si="68"/>
        <v>0</v>
      </c>
      <c r="BC199" s="129">
        <f t="shared" si="69"/>
        <v>0</v>
      </c>
      <c r="BD199" s="129">
        <f t="shared" si="70"/>
        <v>0</v>
      </c>
      <c r="BE199" s="129">
        <f t="shared" si="71"/>
        <v>0</v>
      </c>
      <c r="CZ199" s="129">
        <v>0.005</v>
      </c>
    </row>
    <row r="200" spans="1:104" ht="12.75">
      <c r="A200" s="152">
        <v>167</v>
      </c>
      <c r="B200" s="153" t="s">
        <v>426</v>
      </c>
      <c r="C200" s="154" t="s">
        <v>427</v>
      </c>
      <c r="D200" s="155" t="s">
        <v>95</v>
      </c>
      <c r="E200" s="156">
        <v>32.76</v>
      </c>
      <c r="F200" s="156">
        <v>0</v>
      </c>
      <c r="G200" s="157">
        <f t="shared" si="66"/>
        <v>0</v>
      </c>
      <c r="O200" s="151">
        <v>2</v>
      </c>
      <c r="AA200" s="129">
        <v>3</v>
      </c>
      <c r="AB200" s="129">
        <v>7</v>
      </c>
      <c r="AC200" s="129">
        <v>59764998</v>
      </c>
      <c r="AZ200" s="129">
        <v>2</v>
      </c>
      <c r="BA200" s="129">
        <f t="shared" si="67"/>
        <v>0</v>
      </c>
      <c r="BB200" s="129">
        <f t="shared" si="68"/>
        <v>0</v>
      </c>
      <c r="BC200" s="129">
        <f t="shared" si="69"/>
        <v>0</v>
      </c>
      <c r="BD200" s="129">
        <f t="shared" si="70"/>
        <v>0</v>
      </c>
      <c r="BE200" s="129">
        <f t="shared" si="71"/>
        <v>0</v>
      </c>
      <c r="CZ200" s="129">
        <v>0.035</v>
      </c>
    </row>
    <row r="201" spans="1:104" ht="12.75">
      <c r="A201" s="152">
        <v>168</v>
      </c>
      <c r="B201" s="153" t="s">
        <v>428</v>
      </c>
      <c r="C201" s="154" t="s">
        <v>429</v>
      </c>
      <c r="D201" s="155" t="s">
        <v>95</v>
      </c>
      <c r="E201" s="156">
        <v>32.76</v>
      </c>
      <c r="F201" s="156">
        <v>0</v>
      </c>
      <c r="G201" s="157">
        <f t="shared" si="66"/>
        <v>0</v>
      </c>
      <c r="O201" s="151">
        <v>2</v>
      </c>
      <c r="AA201" s="129">
        <v>3</v>
      </c>
      <c r="AB201" s="129">
        <v>7</v>
      </c>
      <c r="AC201" s="129">
        <v>59764999</v>
      </c>
      <c r="AZ201" s="129">
        <v>2</v>
      </c>
      <c r="BA201" s="129">
        <f t="shared" si="67"/>
        <v>0</v>
      </c>
      <c r="BB201" s="129">
        <f t="shared" si="68"/>
        <v>0</v>
      </c>
      <c r="BC201" s="129">
        <f t="shared" si="69"/>
        <v>0</v>
      </c>
      <c r="BD201" s="129">
        <f t="shared" si="70"/>
        <v>0</v>
      </c>
      <c r="BE201" s="129">
        <f t="shared" si="71"/>
        <v>0</v>
      </c>
      <c r="CZ201" s="129">
        <v>0.021</v>
      </c>
    </row>
    <row r="202" spans="1:104" ht="12.75">
      <c r="A202" s="152">
        <v>169</v>
      </c>
      <c r="B202" s="153" t="s">
        <v>430</v>
      </c>
      <c r="C202" s="154" t="s">
        <v>431</v>
      </c>
      <c r="D202" s="155" t="s">
        <v>95</v>
      </c>
      <c r="E202" s="156">
        <v>107.1</v>
      </c>
      <c r="F202" s="156">
        <v>0</v>
      </c>
      <c r="G202" s="157">
        <f t="shared" si="66"/>
        <v>0</v>
      </c>
      <c r="O202" s="151">
        <v>2</v>
      </c>
      <c r="AA202" s="129">
        <v>3</v>
      </c>
      <c r="AB202" s="129">
        <v>7</v>
      </c>
      <c r="AC202" s="129">
        <v>59765100</v>
      </c>
      <c r="AZ202" s="129">
        <v>2</v>
      </c>
      <c r="BA202" s="129">
        <f t="shared" si="67"/>
        <v>0</v>
      </c>
      <c r="BB202" s="129">
        <f t="shared" si="68"/>
        <v>0</v>
      </c>
      <c r="BC202" s="129">
        <f t="shared" si="69"/>
        <v>0</v>
      </c>
      <c r="BD202" s="129">
        <f t="shared" si="70"/>
        <v>0</v>
      </c>
      <c r="BE202" s="129">
        <f t="shared" si="71"/>
        <v>0</v>
      </c>
      <c r="CZ202" s="129">
        <v>0.018</v>
      </c>
    </row>
    <row r="203" spans="1:104" ht="12.75">
      <c r="A203" s="152">
        <v>170</v>
      </c>
      <c r="B203" s="153" t="s">
        <v>432</v>
      </c>
      <c r="C203" s="154" t="s">
        <v>433</v>
      </c>
      <c r="D203" s="155" t="s">
        <v>81</v>
      </c>
      <c r="E203" s="156">
        <v>106.568</v>
      </c>
      <c r="F203" s="156">
        <v>0</v>
      </c>
      <c r="G203" s="157">
        <f t="shared" si="66"/>
        <v>0</v>
      </c>
      <c r="O203" s="151">
        <v>2</v>
      </c>
      <c r="AA203" s="129">
        <v>3</v>
      </c>
      <c r="AB203" s="129">
        <v>7</v>
      </c>
      <c r="AC203" s="129">
        <v>59765171</v>
      </c>
      <c r="AZ203" s="129">
        <v>2</v>
      </c>
      <c r="BA203" s="129">
        <f t="shared" si="67"/>
        <v>0</v>
      </c>
      <c r="BB203" s="129">
        <f t="shared" si="68"/>
        <v>0</v>
      </c>
      <c r="BC203" s="129">
        <f t="shared" si="69"/>
        <v>0</v>
      </c>
      <c r="BD203" s="129">
        <f t="shared" si="70"/>
        <v>0</v>
      </c>
      <c r="BE203" s="129">
        <f t="shared" si="71"/>
        <v>0</v>
      </c>
      <c r="CZ203" s="129">
        <v>0.052</v>
      </c>
    </row>
    <row r="204" spans="1:104" ht="12.75">
      <c r="A204" s="152">
        <v>171</v>
      </c>
      <c r="B204" s="153" t="s">
        <v>249</v>
      </c>
      <c r="C204" s="154" t="s">
        <v>250</v>
      </c>
      <c r="D204" s="155" t="s">
        <v>103</v>
      </c>
      <c r="E204" s="156">
        <v>10.006696</v>
      </c>
      <c r="F204" s="156">
        <v>0</v>
      </c>
      <c r="G204" s="157">
        <f t="shared" si="66"/>
        <v>0</v>
      </c>
      <c r="O204" s="151">
        <v>2</v>
      </c>
      <c r="AA204" s="129">
        <v>7</v>
      </c>
      <c r="AB204" s="129">
        <v>1001</v>
      </c>
      <c r="AC204" s="129">
        <v>5</v>
      </c>
      <c r="AZ204" s="129">
        <v>2</v>
      </c>
      <c r="BA204" s="129">
        <f t="shared" si="67"/>
        <v>0</v>
      </c>
      <c r="BB204" s="129">
        <f t="shared" si="68"/>
        <v>0</v>
      </c>
      <c r="BC204" s="129">
        <f t="shared" si="69"/>
        <v>0</v>
      </c>
      <c r="BD204" s="129">
        <f t="shared" si="70"/>
        <v>0</v>
      </c>
      <c r="BE204" s="129">
        <f t="shared" si="71"/>
        <v>0</v>
      </c>
      <c r="CZ204" s="129">
        <v>0</v>
      </c>
    </row>
    <row r="205" spans="1:57" ht="12.75">
      <c r="A205" s="158"/>
      <c r="B205" s="159" t="s">
        <v>66</v>
      </c>
      <c r="C205" s="160" t="str">
        <f>CONCATENATE(B195," ",C195)</f>
        <v>772 Kamenné  dlažby</v>
      </c>
      <c r="D205" s="158"/>
      <c r="E205" s="161"/>
      <c r="F205" s="161"/>
      <c r="G205" s="162">
        <f>SUM(G195:G204)</f>
        <v>0</v>
      </c>
      <c r="O205" s="151">
        <v>4</v>
      </c>
      <c r="BA205" s="163">
        <f>SUM(BA195:BA204)</f>
        <v>0</v>
      </c>
      <c r="BB205" s="163">
        <f>SUM(BB195:BB204)</f>
        <v>0</v>
      </c>
      <c r="BC205" s="163">
        <f>SUM(BC195:BC204)</f>
        <v>0</v>
      </c>
      <c r="BD205" s="163">
        <f>SUM(BD195:BD204)</f>
        <v>0</v>
      </c>
      <c r="BE205" s="163">
        <f>SUM(BE195:BE204)</f>
        <v>0</v>
      </c>
    </row>
    <row r="206" spans="1:15" ht="12.75">
      <c r="A206" s="144" t="s">
        <v>65</v>
      </c>
      <c r="B206" s="145" t="s">
        <v>434</v>
      </c>
      <c r="C206" s="146" t="s">
        <v>435</v>
      </c>
      <c r="D206" s="147"/>
      <c r="E206" s="148"/>
      <c r="F206" s="148"/>
      <c r="G206" s="149"/>
      <c r="H206" s="150"/>
      <c r="I206" s="150"/>
      <c r="O206" s="151">
        <v>1</v>
      </c>
    </row>
    <row r="207" spans="1:104" ht="12.75">
      <c r="A207" s="152">
        <v>172</v>
      </c>
      <c r="B207" s="153" t="s">
        <v>436</v>
      </c>
      <c r="C207" s="154" t="s">
        <v>437</v>
      </c>
      <c r="D207" s="155" t="s">
        <v>81</v>
      </c>
      <c r="E207" s="156">
        <v>109.48</v>
      </c>
      <c r="F207" s="156">
        <v>0</v>
      </c>
      <c r="G207" s="157">
        <f>E207*F207</f>
        <v>0</v>
      </c>
      <c r="O207" s="151">
        <v>2</v>
      </c>
      <c r="AA207" s="129">
        <v>1</v>
      </c>
      <c r="AB207" s="129">
        <v>7</v>
      </c>
      <c r="AC207" s="129">
        <v>7</v>
      </c>
      <c r="AZ207" s="129">
        <v>2</v>
      </c>
      <c r="BA207" s="129">
        <f>IF(AZ207=1,G207,0)</f>
        <v>0</v>
      </c>
      <c r="BB207" s="129">
        <f>IF(AZ207=2,G207,0)</f>
        <v>0</v>
      </c>
      <c r="BC207" s="129">
        <f>IF(AZ207=3,G207,0)</f>
        <v>0</v>
      </c>
      <c r="BD207" s="129">
        <f>IF(AZ207=4,G207,0)</f>
        <v>0</v>
      </c>
      <c r="BE207" s="129">
        <f>IF(AZ207=5,G207,0)</f>
        <v>0</v>
      </c>
      <c r="CZ207" s="129">
        <v>0.00125</v>
      </c>
    </row>
    <row r="208" spans="1:104" ht="12.75">
      <c r="A208" s="152">
        <v>173</v>
      </c>
      <c r="B208" s="153" t="s">
        <v>438</v>
      </c>
      <c r="C208" s="154" t="s">
        <v>439</v>
      </c>
      <c r="D208" s="155" t="s">
        <v>95</v>
      </c>
      <c r="E208" s="156">
        <v>52.33</v>
      </c>
      <c r="F208" s="156">
        <v>0</v>
      </c>
      <c r="G208" s="157">
        <f>E208*F208</f>
        <v>0</v>
      </c>
      <c r="O208" s="151">
        <v>2</v>
      </c>
      <c r="AA208" s="129">
        <v>1</v>
      </c>
      <c r="AB208" s="129">
        <v>7</v>
      </c>
      <c r="AC208" s="129">
        <v>7</v>
      </c>
      <c r="AZ208" s="129">
        <v>2</v>
      </c>
      <c r="BA208" s="129">
        <f>IF(AZ208=1,G208,0)</f>
        <v>0</v>
      </c>
      <c r="BB208" s="129">
        <f>IF(AZ208=2,G208,0)</f>
        <v>0</v>
      </c>
      <c r="BC208" s="129">
        <f>IF(AZ208=3,G208,0)</f>
        <v>0</v>
      </c>
      <c r="BD208" s="129">
        <f>IF(AZ208=4,G208,0)</f>
        <v>0</v>
      </c>
      <c r="BE208" s="129">
        <f>IF(AZ208=5,G208,0)</f>
        <v>0</v>
      </c>
      <c r="CZ208" s="129">
        <v>0.0001</v>
      </c>
    </row>
    <row r="209" spans="1:104" ht="12.75">
      <c r="A209" s="152">
        <v>174</v>
      </c>
      <c r="B209" s="153" t="s">
        <v>440</v>
      </c>
      <c r="C209" s="154" t="s">
        <v>441</v>
      </c>
      <c r="D209" s="155" t="s">
        <v>81</v>
      </c>
      <c r="E209" s="156">
        <v>76.12</v>
      </c>
      <c r="F209" s="156">
        <v>0</v>
      </c>
      <c r="G209" s="157">
        <f>E209*F209</f>
        <v>0</v>
      </c>
      <c r="O209" s="151">
        <v>2</v>
      </c>
      <c r="AA209" s="129">
        <v>3</v>
      </c>
      <c r="AB209" s="129">
        <v>7</v>
      </c>
      <c r="AC209" s="129">
        <v>69895005</v>
      </c>
      <c r="AZ209" s="129">
        <v>2</v>
      </c>
      <c r="BA209" s="129">
        <f>IF(AZ209=1,G209,0)</f>
        <v>0</v>
      </c>
      <c r="BB209" s="129">
        <f>IF(AZ209=2,G209,0)</f>
        <v>0</v>
      </c>
      <c r="BC209" s="129">
        <f>IF(AZ209=3,G209,0)</f>
        <v>0</v>
      </c>
      <c r="BD209" s="129">
        <f>IF(AZ209=4,G209,0)</f>
        <v>0</v>
      </c>
      <c r="BE209" s="129">
        <f>IF(AZ209=5,G209,0)</f>
        <v>0</v>
      </c>
      <c r="CZ209" s="129">
        <v>0.002</v>
      </c>
    </row>
    <row r="210" spans="1:104" ht="12.75">
      <c r="A210" s="152">
        <v>175</v>
      </c>
      <c r="B210" s="153" t="s">
        <v>249</v>
      </c>
      <c r="C210" s="154" t="s">
        <v>250</v>
      </c>
      <c r="D210" s="155" t="s">
        <v>103</v>
      </c>
      <c r="E210" s="156">
        <v>0.294323</v>
      </c>
      <c r="F210" s="156">
        <v>0</v>
      </c>
      <c r="G210" s="157">
        <f>E210*F210</f>
        <v>0</v>
      </c>
      <c r="O210" s="151">
        <v>2</v>
      </c>
      <c r="AA210" s="129">
        <v>7</v>
      </c>
      <c r="AB210" s="129">
        <v>1001</v>
      </c>
      <c r="AC210" s="129">
        <v>5</v>
      </c>
      <c r="AZ210" s="129">
        <v>2</v>
      </c>
      <c r="BA210" s="129">
        <f>IF(AZ210=1,G210,0)</f>
        <v>0</v>
      </c>
      <c r="BB210" s="129">
        <f>IF(AZ210=2,G210,0)</f>
        <v>0</v>
      </c>
      <c r="BC210" s="129">
        <f>IF(AZ210=3,G210,0)</f>
        <v>0</v>
      </c>
      <c r="BD210" s="129">
        <f>IF(AZ210=4,G210,0)</f>
        <v>0</v>
      </c>
      <c r="BE210" s="129">
        <f>IF(AZ210=5,G210,0)</f>
        <v>0</v>
      </c>
      <c r="CZ210" s="129">
        <v>0</v>
      </c>
    </row>
    <row r="211" spans="1:57" ht="12.75">
      <c r="A211" s="158"/>
      <c r="B211" s="159" t="s">
        <v>66</v>
      </c>
      <c r="C211" s="160" t="str">
        <f>CONCATENATE(B206," ",C206)</f>
        <v>776 Podlahy povlakové</v>
      </c>
      <c r="D211" s="158"/>
      <c r="E211" s="161"/>
      <c r="F211" s="161"/>
      <c r="G211" s="162">
        <f>SUM(G206:G210)</f>
        <v>0</v>
      </c>
      <c r="O211" s="151">
        <v>4</v>
      </c>
      <c r="BA211" s="163">
        <f>SUM(BA206:BA210)</f>
        <v>0</v>
      </c>
      <c r="BB211" s="163">
        <f>SUM(BB206:BB210)</f>
        <v>0</v>
      </c>
      <c r="BC211" s="163">
        <f>SUM(BC206:BC210)</f>
        <v>0</v>
      </c>
      <c r="BD211" s="163">
        <f>SUM(BD206:BD210)</f>
        <v>0</v>
      </c>
      <c r="BE211" s="163">
        <f>SUM(BE206:BE210)</f>
        <v>0</v>
      </c>
    </row>
    <row r="212" spans="1:15" ht="12.75">
      <c r="A212" s="144" t="s">
        <v>65</v>
      </c>
      <c r="B212" s="145" t="s">
        <v>442</v>
      </c>
      <c r="C212" s="146" t="s">
        <v>443</v>
      </c>
      <c r="D212" s="147"/>
      <c r="E212" s="148"/>
      <c r="F212" s="148"/>
      <c r="G212" s="149"/>
      <c r="H212" s="150"/>
      <c r="I212" s="150"/>
      <c r="O212" s="151">
        <v>1</v>
      </c>
    </row>
    <row r="213" spans="1:104" ht="12.75">
      <c r="A213" s="152">
        <v>176</v>
      </c>
      <c r="B213" s="153" t="s">
        <v>444</v>
      </c>
      <c r="C213" s="154" t="s">
        <v>445</v>
      </c>
      <c r="D213" s="155" t="s">
        <v>81</v>
      </c>
      <c r="E213" s="156">
        <v>64</v>
      </c>
      <c r="F213" s="156">
        <v>0</v>
      </c>
      <c r="G213" s="157">
        <f>E213*F213</f>
        <v>0</v>
      </c>
      <c r="O213" s="151">
        <v>2</v>
      </c>
      <c r="AA213" s="129">
        <v>1</v>
      </c>
      <c r="AB213" s="129">
        <v>7</v>
      </c>
      <c r="AC213" s="129">
        <v>7</v>
      </c>
      <c r="AZ213" s="129">
        <v>2</v>
      </c>
      <c r="BA213" s="129">
        <f>IF(AZ213=1,G213,0)</f>
        <v>0</v>
      </c>
      <c r="BB213" s="129">
        <f>IF(AZ213=2,G213,0)</f>
        <v>0</v>
      </c>
      <c r="BC213" s="129">
        <f>IF(AZ213=3,G213,0)</f>
        <v>0</v>
      </c>
      <c r="BD213" s="129">
        <f>IF(AZ213=4,G213,0)</f>
        <v>0</v>
      </c>
      <c r="BE213" s="129">
        <f>IF(AZ213=5,G213,0)</f>
        <v>0</v>
      </c>
      <c r="CZ213" s="129">
        <v>0.0035</v>
      </c>
    </row>
    <row r="214" spans="1:104" ht="12.75">
      <c r="A214" s="152">
        <v>177</v>
      </c>
      <c r="B214" s="153" t="s">
        <v>446</v>
      </c>
      <c r="C214" s="154" t="s">
        <v>447</v>
      </c>
      <c r="D214" s="155" t="s">
        <v>95</v>
      </c>
      <c r="E214" s="156">
        <v>43</v>
      </c>
      <c r="F214" s="156">
        <v>0</v>
      </c>
      <c r="G214" s="157">
        <f>E214*F214</f>
        <v>0</v>
      </c>
      <c r="O214" s="151">
        <v>2</v>
      </c>
      <c r="AA214" s="129">
        <v>3</v>
      </c>
      <c r="AB214" s="129">
        <v>7</v>
      </c>
      <c r="AC214" s="129">
        <v>28341006</v>
      </c>
      <c r="AZ214" s="129">
        <v>2</v>
      </c>
      <c r="BA214" s="129">
        <f>IF(AZ214=1,G214,0)</f>
        <v>0</v>
      </c>
      <c r="BB214" s="129">
        <f>IF(AZ214=2,G214,0)</f>
        <v>0</v>
      </c>
      <c r="BC214" s="129">
        <f>IF(AZ214=3,G214,0)</f>
        <v>0</v>
      </c>
      <c r="BD214" s="129">
        <f>IF(AZ214=4,G214,0)</f>
        <v>0</v>
      </c>
      <c r="BE214" s="129">
        <f>IF(AZ214=5,G214,0)</f>
        <v>0</v>
      </c>
      <c r="CZ214" s="129">
        <v>0.00015</v>
      </c>
    </row>
    <row r="215" spans="1:104" ht="12.75">
      <c r="A215" s="152">
        <v>178</v>
      </c>
      <c r="B215" s="153" t="s">
        <v>448</v>
      </c>
      <c r="C215" s="154" t="s">
        <v>449</v>
      </c>
      <c r="D215" s="155" t="s">
        <v>81</v>
      </c>
      <c r="E215" s="156">
        <v>70.4</v>
      </c>
      <c r="F215" s="156">
        <v>0</v>
      </c>
      <c r="G215" s="157">
        <f>E215*F215</f>
        <v>0</v>
      </c>
      <c r="O215" s="151">
        <v>2</v>
      </c>
      <c r="AA215" s="129">
        <v>3</v>
      </c>
      <c r="AB215" s="129">
        <v>7</v>
      </c>
      <c r="AC215" s="129">
        <v>59781112</v>
      </c>
      <c r="AZ215" s="129">
        <v>2</v>
      </c>
      <c r="BA215" s="129">
        <f>IF(AZ215=1,G215,0)</f>
        <v>0</v>
      </c>
      <c r="BB215" s="129">
        <f>IF(AZ215=2,G215,0)</f>
        <v>0</v>
      </c>
      <c r="BC215" s="129">
        <f>IF(AZ215=3,G215,0)</f>
        <v>0</v>
      </c>
      <c r="BD215" s="129">
        <f>IF(AZ215=4,G215,0)</f>
        <v>0</v>
      </c>
      <c r="BE215" s="129">
        <f>IF(AZ215=5,G215,0)</f>
        <v>0</v>
      </c>
      <c r="CZ215" s="129">
        <v>0.018</v>
      </c>
    </row>
    <row r="216" spans="1:104" ht="12.75">
      <c r="A216" s="152">
        <v>179</v>
      </c>
      <c r="B216" s="153" t="s">
        <v>249</v>
      </c>
      <c r="C216" s="154" t="s">
        <v>250</v>
      </c>
      <c r="D216" s="155" t="s">
        <v>103</v>
      </c>
      <c r="E216" s="156">
        <v>1.49765</v>
      </c>
      <c r="F216" s="156">
        <v>0</v>
      </c>
      <c r="G216" s="157">
        <f>E216*F216</f>
        <v>0</v>
      </c>
      <c r="O216" s="151">
        <v>2</v>
      </c>
      <c r="AA216" s="129">
        <v>7</v>
      </c>
      <c r="AB216" s="129">
        <v>1001</v>
      </c>
      <c r="AC216" s="129">
        <v>5</v>
      </c>
      <c r="AZ216" s="129">
        <v>2</v>
      </c>
      <c r="BA216" s="129">
        <f>IF(AZ216=1,G216,0)</f>
        <v>0</v>
      </c>
      <c r="BB216" s="129">
        <f>IF(AZ216=2,G216,0)</f>
        <v>0</v>
      </c>
      <c r="BC216" s="129">
        <f>IF(AZ216=3,G216,0)</f>
        <v>0</v>
      </c>
      <c r="BD216" s="129">
        <f>IF(AZ216=4,G216,0)</f>
        <v>0</v>
      </c>
      <c r="BE216" s="129">
        <f>IF(AZ216=5,G216,0)</f>
        <v>0</v>
      </c>
      <c r="CZ216" s="129">
        <v>0</v>
      </c>
    </row>
    <row r="217" spans="1:57" ht="12.75">
      <c r="A217" s="158"/>
      <c r="B217" s="159" t="s">
        <v>66</v>
      </c>
      <c r="C217" s="160" t="str">
        <f>CONCATENATE(B212," ",C212)</f>
        <v>781 Obklady keramické</v>
      </c>
      <c r="D217" s="158"/>
      <c r="E217" s="161"/>
      <c r="F217" s="161"/>
      <c r="G217" s="162">
        <f>SUM(G212:G216)</f>
        <v>0</v>
      </c>
      <c r="O217" s="151">
        <v>4</v>
      </c>
      <c r="BA217" s="163">
        <f>SUM(BA212:BA216)</f>
        <v>0</v>
      </c>
      <c r="BB217" s="163">
        <f>SUM(BB212:BB216)</f>
        <v>0</v>
      </c>
      <c r="BC217" s="163">
        <f>SUM(BC212:BC216)</f>
        <v>0</v>
      </c>
      <c r="BD217" s="163">
        <f>SUM(BD212:BD216)</f>
        <v>0</v>
      </c>
      <c r="BE217" s="163">
        <f>SUM(BE212:BE216)</f>
        <v>0</v>
      </c>
    </row>
    <row r="218" spans="1:15" ht="12.75">
      <c r="A218" s="144" t="s">
        <v>65</v>
      </c>
      <c r="B218" s="145" t="s">
        <v>450</v>
      </c>
      <c r="C218" s="146" t="s">
        <v>451</v>
      </c>
      <c r="D218" s="147"/>
      <c r="E218" s="148"/>
      <c r="F218" s="148"/>
      <c r="G218" s="149"/>
      <c r="H218" s="150"/>
      <c r="I218" s="150"/>
      <c r="O218" s="151">
        <v>1</v>
      </c>
    </row>
    <row r="219" spans="1:104" ht="12.75">
      <c r="A219" s="152">
        <v>180</v>
      </c>
      <c r="B219" s="153" t="s">
        <v>452</v>
      </c>
      <c r="C219" s="154" t="s">
        <v>453</v>
      </c>
      <c r="D219" s="155" t="s">
        <v>81</v>
      </c>
      <c r="E219" s="156">
        <v>469.6</v>
      </c>
      <c r="F219" s="156">
        <v>0</v>
      </c>
      <c r="G219" s="157">
        <f>E219*F219</f>
        <v>0</v>
      </c>
      <c r="O219" s="151">
        <v>2</v>
      </c>
      <c r="AA219" s="129">
        <v>1</v>
      </c>
      <c r="AB219" s="129">
        <v>7</v>
      </c>
      <c r="AC219" s="129">
        <v>7</v>
      </c>
      <c r="AZ219" s="129">
        <v>2</v>
      </c>
      <c r="BA219" s="129">
        <f>IF(AZ219=1,G219,0)</f>
        <v>0</v>
      </c>
      <c r="BB219" s="129">
        <f>IF(AZ219=2,G219,0)</f>
        <v>0</v>
      </c>
      <c r="BC219" s="129">
        <f>IF(AZ219=3,G219,0)</f>
        <v>0</v>
      </c>
      <c r="BD219" s="129">
        <f>IF(AZ219=4,G219,0)</f>
        <v>0</v>
      </c>
      <c r="BE219" s="129">
        <f>IF(AZ219=5,G219,0)</f>
        <v>0</v>
      </c>
      <c r="CZ219" s="129">
        <v>0</v>
      </c>
    </row>
    <row r="220" spans="1:104" ht="12.75">
      <c r="A220" s="152">
        <v>181</v>
      </c>
      <c r="B220" s="153" t="s">
        <v>454</v>
      </c>
      <c r="C220" s="154" t="s">
        <v>455</v>
      </c>
      <c r="D220" s="155" t="s">
        <v>81</v>
      </c>
      <c r="E220" s="156">
        <v>1061.58</v>
      </c>
      <c r="F220" s="156">
        <v>0</v>
      </c>
      <c r="G220" s="157">
        <f>E220*F220</f>
        <v>0</v>
      </c>
      <c r="O220" s="151">
        <v>2</v>
      </c>
      <c r="AA220" s="129">
        <v>1</v>
      </c>
      <c r="AB220" s="129">
        <v>7</v>
      </c>
      <c r="AC220" s="129">
        <v>7</v>
      </c>
      <c r="AZ220" s="129">
        <v>2</v>
      </c>
      <c r="BA220" s="129">
        <f>IF(AZ220=1,G220,0)</f>
        <v>0</v>
      </c>
      <c r="BB220" s="129">
        <f>IF(AZ220=2,G220,0)</f>
        <v>0</v>
      </c>
      <c r="BC220" s="129">
        <f>IF(AZ220=3,G220,0)</f>
        <v>0</v>
      </c>
      <c r="BD220" s="129">
        <f>IF(AZ220=4,G220,0)</f>
        <v>0</v>
      </c>
      <c r="BE220" s="129">
        <f>IF(AZ220=5,G220,0)</f>
        <v>0</v>
      </c>
      <c r="CZ220" s="129">
        <v>0</v>
      </c>
    </row>
    <row r="221" spans="1:104" ht="12.75">
      <c r="A221" s="152">
        <v>182</v>
      </c>
      <c r="B221" s="153" t="s">
        <v>456</v>
      </c>
      <c r="C221" s="154" t="s">
        <v>457</v>
      </c>
      <c r="D221" s="155" t="s">
        <v>81</v>
      </c>
      <c r="E221" s="156">
        <v>648</v>
      </c>
      <c r="F221" s="156">
        <v>0</v>
      </c>
      <c r="G221" s="157">
        <f>E221*F221</f>
        <v>0</v>
      </c>
      <c r="O221" s="151">
        <v>2</v>
      </c>
      <c r="AA221" s="129">
        <v>1</v>
      </c>
      <c r="AB221" s="129">
        <v>7</v>
      </c>
      <c r="AC221" s="129">
        <v>7</v>
      </c>
      <c r="AZ221" s="129">
        <v>2</v>
      </c>
      <c r="BA221" s="129">
        <f>IF(AZ221=1,G221,0)</f>
        <v>0</v>
      </c>
      <c r="BB221" s="129">
        <f>IF(AZ221=2,G221,0)</f>
        <v>0</v>
      </c>
      <c r="BC221" s="129">
        <f>IF(AZ221=3,G221,0)</f>
        <v>0</v>
      </c>
      <c r="BD221" s="129">
        <f>IF(AZ221=4,G221,0)</f>
        <v>0</v>
      </c>
      <c r="BE221" s="129">
        <f>IF(AZ221=5,G221,0)</f>
        <v>0</v>
      </c>
      <c r="CZ221" s="129">
        <v>0</v>
      </c>
    </row>
    <row r="222" spans="1:57" ht="12.75">
      <c r="A222" s="158"/>
      <c r="B222" s="159" t="s">
        <v>66</v>
      </c>
      <c r="C222" s="160" t="str">
        <f>CONCATENATE(B218," ",C218)</f>
        <v>784 Malby</v>
      </c>
      <c r="D222" s="158"/>
      <c r="E222" s="161"/>
      <c r="F222" s="161"/>
      <c r="G222" s="162">
        <f>SUM(G218:G221)</f>
        <v>0</v>
      </c>
      <c r="O222" s="151">
        <v>4</v>
      </c>
      <c r="BA222" s="163">
        <f>SUM(BA218:BA221)</f>
        <v>0</v>
      </c>
      <c r="BB222" s="163">
        <f>SUM(BB218:BB221)</f>
        <v>0</v>
      </c>
      <c r="BC222" s="163">
        <f>SUM(BC218:BC221)</f>
        <v>0</v>
      </c>
      <c r="BD222" s="163">
        <f>SUM(BD218:BD221)</f>
        <v>0</v>
      </c>
      <c r="BE222" s="163">
        <f>SUM(BE218:BE221)</f>
        <v>0</v>
      </c>
    </row>
    <row r="223" ht="12.75">
      <c r="E223" s="129"/>
    </row>
    <row r="224" ht="12.75">
      <c r="E224" s="129"/>
    </row>
    <row r="225" ht="12.75">
      <c r="E225" s="129"/>
    </row>
    <row r="226" ht="12.75">
      <c r="E226" s="129"/>
    </row>
    <row r="227" ht="12.75">
      <c r="E227" s="129"/>
    </row>
    <row r="228" ht="12.75">
      <c r="E228" s="129"/>
    </row>
    <row r="229" ht="12.75">
      <c r="E229" s="129"/>
    </row>
    <row r="230" ht="12.75">
      <c r="E230" s="129"/>
    </row>
    <row r="231" ht="12.75">
      <c r="E231" s="129"/>
    </row>
    <row r="232" ht="12.75">
      <c r="E232" s="129"/>
    </row>
    <row r="233" ht="12.75">
      <c r="E233" s="129"/>
    </row>
    <row r="234" ht="12.75">
      <c r="E234" s="129"/>
    </row>
    <row r="235" ht="12.75">
      <c r="E235" s="129"/>
    </row>
    <row r="236" ht="12.75">
      <c r="E236" s="129"/>
    </row>
    <row r="237" ht="12.75">
      <c r="E237" s="129"/>
    </row>
    <row r="238" ht="12.75">
      <c r="E238" s="129"/>
    </row>
    <row r="239" ht="12.75">
      <c r="E239" s="129"/>
    </row>
    <row r="240" ht="12.75">
      <c r="E240" s="129"/>
    </row>
    <row r="241" ht="12.75">
      <c r="E241" s="129"/>
    </row>
    <row r="242" ht="12.75">
      <c r="E242" s="129"/>
    </row>
    <row r="243" ht="12.75">
      <c r="E243" s="129"/>
    </row>
    <row r="244" ht="12.75">
      <c r="E244" s="129"/>
    </row>
    <row r="245" ht="12.75">
      <c r="E245" s="129"/>
    </row>
    <row r="246" spans="1:7" ht="12.75">
      <c r="A246" s="164"/>
      <c r="B246" s="164"/>
      <c r="C246" s="164"/>
      <c r="D246" s="164"/>
      <c r="E246" s="164"/>
      <c r="F246" s="164"/>
      <c r="G246" s="164"/>
    </row>
    <row r="247" spans="1:7" ht="12.75">
      <c r="A247" s="164"/>
      <c r="B247" s="164"/>
      <c r="C247" s="164"/>
      <c r="D247" s="164"/>
      <c r="E247" s="164"/>
      <c r="F247" s="164"/>
      <c r="G247" s="164"/>
    </row>
    <row r="248" spans="1:7" ht="12.75">
      <c r="A248" s="164"/>
      <c r="B248" s="164"/>
      <c r="C248" s="164"/>
      <c r="D248" s="164"/>
      <c r="E248" s="164"/>
      <c r="F248" s="164"/>
      <c r="G248" s="164"/>
    </row>
    <row r="249" spans="1:7" ht="12.75">
      <c r="A249" s="164"/>
      <c r="B249" s="164"/>
      <c r="C249" s="164"/>
      <c r="D249" s="164"/>
      <c r="E249" s="164"/>
      <c r="F249" s="164"/>
      <c r="G249" s="164"/>
    </row>
    <row r="250" ht="12.75">
      <c r="E250" s="129"/>
    </row>
    <row r="251" ht="12.75">
      <c r="E251" s="129"/>
    </row>
    <row r="252" ht="12.75">
      <c r="E252" s="129"/>
    </row>
    <row r="253" ht="12.75">
      <c r="E253" s="129"/>
    </row>
    <row r="254" ht="12.75">
      <c r="E254" s="129"/>
    </row>
    <row r="255" ht="12.75">
      <c r="E255" s="129"/>
    </row>
    <row r="256" ht="12.75">
      <c r="E256" s="129"/>
    </row>
    <row r="257" ht="12.75">
      <c r="E257" s="129"/>
    </row>
    <row r="258" ht="12.75">
      <c r="E258" s="129"/>
    </row>
    <row r="259" ht="12.75">
      <c r="E259" s="129"/>
    </row>
    <row r="260" ht="12.75">
      <c r="E260" s="129"/>
    </row>
    <row r="261" ht="12.75">
      <c r="E261" s="129"/>
    </row>
    <row r="262" ht="12.75">
      <c r="E262" s="129"/>
    </row>
    <row r="263" ht="12.75">
      <c r="E263" s="129"/>
    </row>
    <row r="264" ht="12.75">
      <c r="E264" s="129"/>
    </row>
    <row r="265" ht="12.75">
      <c r="E265" s="129"/>
    </row>
    <row r="266" ht="12.75">
      <c r="E266" s="129"/>
    </row>
    <row r="267" ht="12.75">
      <c r="E267" s="129"/>
    </row>
    <row r="268" ht="12.75">
      <c r="E268" s="129"/>
    </row>
    <row r="269" ht="12.75">
      <c r="E269" s="129"/>
    </row>
    <row r="270" ht="12.75">
      <c r="E270" s="129"/>
    </row>
    <row r="271" ht="12.75">
      <c r="E271" s="129"/>
    </row>
    <row r="272" ht="12.75">
      <c r="E272" s="129"/>
    </row>
    <row r="273" ht="12.75">
      <c r="E273" s="129"/>
    </row>
    <row r="274" ht="12.75">
      <c r="E274" s="129"/>
    </row>
    <row r="275" ht="12.75">
      <c r="E275" s="129"/>
    </row>
    <row r="276" ht="12.75">
      <c r="E276" s="129"/>
    </row>
    <row r="277" ht="12.75">
      <c r="E277" s="129"/>
    </row>
    <row r="278" ht="12.75">
      <c r="E278" s="129"/>
    </row>
    <row r="279" ht="12.75">
      <c r="E279" s="129"/>
    </row>
    <row r="280" ht="12.75">
      <c r="E280" s="129"/>
    </row>
    <row r="281" spans="1:2" ht="12.75">
      <c r="A281" s="165"/>
      <c r="B281" s="165"/>
    </row>
    <row r="282" spans="1:7" ht="12.75">
      <c r="A282" s="164"/>
      <c r="B282" s="164"/>
      <c r="C282" s="166"/>
      <c r="D282" s="166"/>
      <c r="E282" s="167"/>
      <c r="F282" s="166"/>
      <c r="G282" s="168"/>
    </row>
    <row r="283" spans="1:7" ht="12.75">
      <c r="A283" s="169"/>
      <c r="B283" s="169"/>
      <c r="C283" s="164"/>
      <c r="D283" s="164"/>
      <c r="E283" s="170"/>
      <c r="F283" s="164"/>
      <c r="G283" s="164"/>
    </row>
    <row r="284" spans="1:7" ht="12.75">
      <c r="A284" s="164"/>
      <c r="B284" s="164"/>
      <c r="C284" s="164"/>
      <c r="D284" s="164"/>
      <c r="E284" s="170"/>
      <c r="F284" s="164"/>
      <c r="G284" s="164"/>
    </row>
    <row r="285" spans="1:7" ht="12.75">
      <c r="A285" s="164"/>
      <c r="B285" s="164"/>
      <c r="C285" s="164"/>
      <c r="D285" s="164"/>
      <c r="E285" s="170"/>
      <c r="F285" s="164"/>
      <c r="G285" s="164"/>
    </row>
    <row r="286" spans="1:7" ht="12.75">
      <c r="A286" s="164"/>
      <c r="B286" s="164"/>
      <c r="C286" s="164"/>
      <c r="D286" s="164"/>
      <c r="E286" s="170"/>
      <c r="F286" s="164"/>
      <c r="G286" s="164"/>
    </row>
    <row r="287" spans="1:7" ht="12.75">
      <c r="A287" s="164"/>
      <c r="B287" s="164"/>
      <c r="C287" s="164"/>
      <c r="D287" s="164"/>
      <c r="E287" s="170"/>
      <c r="F287" s="164"/>
      <c r="G287" s="164"/>
    </row>
    <row r="288" spans="1:7" ht="12.75">
      <c r="A288" s="164"/>
      <c r="B288" s="164"/>
      <c r="C288" s="164"/>
      <c r="D288" s="164"/>
      <c r="E288" s="170"/>
      <c r="F288" s="164"/>
      <c r="G288" s="164"/>
    </row>
    <row r="289" spans="1:7" ht="12.75">
      <c r="A289" s="164"/>
      <c r="B289" s="164"/>
      <c r="C289" s="164"/>
      <c r="D289" s="164"/>
      <c r="E289" s="170"/>
      <c r="F289" s="164"/>
      <c r="G289" s="164"/>
    </row>
    <row r="290" spans="1:7" ht="12.75">
      <c r="A290" s="164"/>
      <c r="B290" s="164"/>
      <c r="C290" s="164"/>
      <c r="D290" s="164"/>
      <c r="E290" s="170"/>
      <c r="F290" s="164"/>
      <c r="G290" s="164"/>
    </row>
    <row r="291" spans="1:7" ht="12.75">
      <c r="A291" s="164"/>
      <c r="B291" s="164"/>
      <c r="C291" s="164"/>
      <c r="D291" s="164"/>
      <c r="E291" s="170"/>
      <c r="F291" s="164"/>
      <c r="G291" s="164"/>
    </row>
    <row r="292" spans="1:7" ht="12.75">
      <c r="A292" s="164"/>
      <c r="B292" s="164"/>
      <c r="C292" s="164"/>
      <c r="D292" s="164"/>
      <c r="E292" s="170"/>
      <c r="F292" s="164"/>
      <c r="G292" s="164"/>
    </row>
    <row r="293" spans="1:7" ht="12.75">
      <c r="A293" s="164"/>
      <c r="B293" s="164"/>
      <c r="C293" s="164"/>
      <c r="D293" s="164"/>
      <c r="E293" s="170"/>
      <c r="F293" s="164"/>
      <c r="G293" s="164"/>
    </row>
    <row r="294" spans="1:7" ht="12.75">
      <c r="A294" s="164"/>
      <c r="B294" s="164"/>
      <c r="C294" s="164"/>
      <c r="D294" s="164"/>
      <c r="E294" s="170"/>
      <c r="F294" s="164"/>
      <c r="G294" s="164"/>
    </row>
    <row r="295" spans="1:7" ht="12.75">
      <c r="A295" s="164"/>
      <c r="B295" s="164"/>
      <c r="C295" s="164"/>
      <c r="D295" s="164"/>
      <c r="E295" s="170"/>
      <c r="F295" s="164"/>
      <c r="G295" s="164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bohumil.kucera</dc:creator>
  <cp:keywords/>
  <dc:description/>
  <cp:lastModifiedBy>Pohanová</cp:lastModifiedBy>
  <dcterms:created xsi:type="dcterms:W3CDTF">2011-05-31T13:44:14Z</dcterms:created>
  <dcterms:modified xsi:type="dcterms:W3CDTF">2011-10-17T08:15:34Z</dcterms:modified>
  <cp:category/>
  <cp:version/>
  <cp:contentType/>
  <cp:contentStatus/>
</cp:coreProperties>
</file>